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Mi unidad\OSPA\01. Tematicas\05. Datos Hidrometeorologicos\01. Productos\02.Tablas\temporales\"/>
    </mc:Choice>
  </mc:AlternateContent>
  <xr:revisionPtr revIDLastSave="0" documentId="13_ncr:1_{6814555F-91F9-4EC8-9624-8D4071A54E6B}" xr6:coauthVersionLast="47" xr6:coauthVersionMax="47" xr10:uidLastSave="{00000000-0000-0000-0000-000000000000}"/>
  <bookViews>
    <workbookView xWindow="-120" yWindow="-120" windowWidth="29040" windowHeight="15720" tabRatio="729" xr2:uid="{00000000-000D-0000-FFFF-FFFF00000000}"/>
  </bookViews>
  <sheets>
    <sheet name="Temperatura" sheetId="1" r:id="rId1"/>
    <sheet name="DHIME" sheetId="2" r:id="rId2"/>
    <sheet name="Climatologia_TMED" sheetId="3" r:id="rId3"/>
    <sheet name="Control_Cambios" sheetId="4" r:id="rId4"/>
  </sheets>
  <definedNames>
    <definedName name="_xlnm._FilterDatabase" localSheetId="1" hidden="1">DHIME!$A$1:$S$159</definedName>
    <definedName name="_xlnm.Print_Area" localSheetId="0">Temperatura!$B$4:$R$29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90" i="3" l="1"/>
  <c r="AR210" i="1"/>
  <c r="AP210" i="1"/>
  <c r="AQ210" i="1" s="1"/>
  <c r="AS210" i="1" s="1"/>
  <c r="AR209" i="1"/>
  <c r="AQ209" i="1"/>
  <c r="AS209" i="1" s="1"/>
  <c r="AP209" i="1"/>
  <c r="AR208" i="1"/>
  <c r="AP208" i="1"/>
  <c r="AQ208" i="1" s="1"/>
  <c r="AS208" i="1" s="1"/>
  <c r="AR207" i="1"/>
  <c r="AP207" i="1"/>
  <c r="AQ207" i="1" s="1"/>
  <c r="AS207" i="1" s="1"/>
  <c r="AS206" i="1"/>
  <c r="AR206" i="1"/>
  <c r="AQ206" i="1"/>
  <c r="AP206" i="1"/>
  <c r="AR205" i="1"/>
  <c r="AP205" i="1"/>
  <c r="AQ205" i="1" s="1"/>
  <c r="AS205" i="1" s="1"/>
  <c r="AR204" i="1"/>
  <c r="AQ204" i="1"/>
  <c r="AS204" i="1" s="1"/>
  <c r="AP204" i="1"/>
  <c r="AR203" i="1"/>
  <c r="AP203" i="1"/>
  <c r="AQ203" i="1" s="1"/>
  <c r="AS203" i="1" s="1"/>
  <c r="AR202" i="1"/>
  <c r="AP202" i="1"/>
  <c r="AQ202" i="1" s="1"/>
  <c r="AS202" i="1" s="1"/>
  <c r="AS201" i="1"/>
  <c r="AR201" i="1"/>
  <c r="AQ201" i="1"/>
  <c r="AP201" i="1"/>
  <c r="AR200" i="1"/>
  <c r="AP200" i="1"/>
  <c r="AQ200" i="1" s="1"/>
  <c r="AS200" i="1" s="1"/>
  <c r="AR199" i="1"/>
  <c r="AQ199" i="1"/>
  <c r="AS199" i="1" s="1"/>
  <c r="AP199" i="1"/>
  <c r="AR198" i="1"/>
  <c r="AP198" i="1"/>
  <c r="AQ198" i="1" s="1"/>
  <c r="AS198" i="1" s="1"/>
  <c r="AR197" i="1"/>
  <c r="AP197" i="1"/>
  <c r="AQ197" i="1" s="1"/>
  <c r="AS197" i="1" s="1"/>
  <c r="AS196" i="1"/>
  <c r="AR196" i="1"/>
  <c r="AQ196" i="1"/>
  <c r="AP196" i="1"/>
  <c r="AR195" i="1"/>
  <c r="AP195" i="1"/>
  <c r="AQ195" i="1" s="1"/>
  <c r="AS195" i="1" s="1"/>
  <c r="AR194" i="1"/>
  <c r="AQ194" i="1"/>
  <c r="AS194" i="1" s="1"/>
  <c r="AP194" i="1"/>
  <c r="AR193" i="1"/>
  <c r="AP193" i="1"/>
  <c r="AQ193" i="1" s="1"/>
  <c r="AS193" i="1" s="1"/>
  <c r="AR192" i="1"/>
  <c r="AP192" i="1"/>
  <c r="AQ192" i="1" s="1"/>
  <c r="AS192" i="1" s="1"/>
  <c r="AS191" i="1"/>
  <c r="AR191" i="1"/>
  <c r="AQ191" i="1"/>
  <c r="AP191" i="1"/>
  <c r="AR190" i="1"/>
  <c r="AP190" i="1"/>
  <c r="AQ190" i="1" s="1"/>
  <c r="AS190" i="1" s="1"/>
  <c r="AR189" i="1"/>
  <c r="AQ189" i="1"/>
  <c r="AS189" i="1" s="1"/>
  <c r="AP189" i="1"/>
  <c r="AR188" i="1"/>
  <c r="AP188" i="1"/>
  <c r="AQ188" i="1" s="1"/>
  <c r="AS188" i="1" s="1"/>
  <c r="AR187" i="1"/>
  <c r="AP187" i="1"/>
  <c r="AQ187" i="1" s="1"/>
  <c r="AS187" i="1" s="1"/>
  <c r="AS186" i="1"/>
  <c r="AR186" i="1"/>
  <c r="AQ186" i="1"/>
  <c r="AP186" i="1"/>
  <c r="AR185" i="1"/>
  <c r="AP185" i="1"/>
  <c r="AQ185" i="1" s="1"/>
  <c r="AS185" i="1" s="1"/>
  <c r="AR184" i="1"/>
  <c r="AQ184" i="1"/>
  <c r="AS184" i="1" s="1"/>
  <c r="AP184" i="1"/>
  <c r="AR183" i="1"/>
  <c r="AP183" i="1"/>
  <c r="AQ183" i="1" s="1"/>
  <c r="AS183" i="1" s="1"/>
  <c r="AR182" i="1"/>
  <c r="AP182" i="1"/>
  <c r="AQ182" i="1" s="1"/>
  <c r="AS182" i="1" s="1"/>
  <c r="AS181" i="1"/>
  <c r="AR181" i="1"/>
  <c r="AQ181" i="1"/>
  <c r="AP181" i="1"/>
  <c r="AR180" i="1"/>
  <c r="AP180" i="1"/>
  <c r="AQ180" i="1" s="1"/>
  <c r="AS180" i="1" s="1"/>
  <c r="AR179" i="1"/>
  <c r="AQ179" i="1"/>
  <c r="AS179" i="1" s="1"/>
  <c r="AP179" i="1"/>
  <c r="AR178" i="1"/>
  <c r="AP178" i="1"/>
  <c r="AQ178" i="1" s="1"/>
  <c r="AS178" i="1" s="1"/>
  <c r="AR177" i="1"/>
  <c r="AP177" i="1"/>
  <c r="AQ177" i="1" s="1"/>
  <c r="AS177" i="1" s="1"/>
  <c r="AS176" i="1"/>
  <c r="AR176" i="1"/>
  <c r="AQ176" i="1"/>
  <c r="AP176" i="1"/>
  <c r="AR175" i="1"/>
  <c r="AP175" i="1"/>
  <c r="AQ175" i="1" s="1"/>
  <c r="AS175" i="1" s="1"/>
  <c r="AR174" i="1"/>
  <c r="AQ174" i="1"/>
  <c r="AS174" i="1" s="1"/>
  <c r="AP174" i="1"/>
  <c r="AR173" i="1"/>
  <c r="AP173" i="1"/>
  <c r="AQ173" i="1" s="1"/>
  <c r="AS173" i="1" s="1"/>
  <c r="AR172" i="1"/>
  <c r="AP172" i="1"/>
  <c r="AQ172" i="1" s="1"/>
  <c r="AS172" i="1" s="1"/>
  <c r="AS171" i="1"/>
  <c r="AR171" i="1"/>
  <c r="AQ171" i="1"/>
  <c r="AP171" i="1"/>
  <c r="AR170" i="1"/>
  <c r="AP170" i="1"/>
  <c r="AQ170" i="1" s="1"/>
  <c r="AS170" i="1" s="1"/>
  <c r="AR169" i="1"/>
  <c r="AQ169" i="1"/>
  <c r="AS169" i="1" s="1"/>
  <c r="AP169" i="1"/>
  <c r="AR168" i="1"/>
  <c r="AP168" i="1"/>
  <c r="AQ168" i="1" s="1"/>
  <c r="AS168" i="1" s="1"/>
  <c r="AR167" i="1"/>
  <c r="AP167" i="1"/>
  <c r="AQ167" i="1" s="1"/>
  <c r="AS167" i="1" s="1"/>
  <c r="AS166" i="1"/>
  <c r="AR166" i="1"/>
  <c r="AQ166" i="1"/>
  <c r="AP166" i="1"/>
  <c r="AR165" i="1"/>
  <c r="AP165" i="1"/>
  <c r="AQ165" i="1" s="1"/>
  <c r="AS165" i="1" s="1"/>
  <c r="AR164" i="1"/>
  <c r="AQ164" i="1"/>
  <c r="AS164" i="1" s="1"/>
  <c r="AP164" i="1"/>
  <c r="AR163" i="1"/>
  <c r="AP163" i="1"/>
  <c r="AQ163" i="1" s="1"/>
  <c r="AS163" i="1" s="1"/>
  <c r="AR162" i="1"/>
  <c r="AP162" i="1"/>
  <c r="AQ162" i="1" s="1"/>
  <c r="AS162" i="1" s="1"/>
  <c r="AS161" i="1"/>
  <c r="AR161" i="1"/>
  <c r="AQ161" i="1"/>
  <c r="AP161" i="1"/>
  <c r="AR160" i="1"/>
  <c r="AP160" i="1"/>
  <c r="AQ160" i="1" s="1"/>
  <c r="AS160" i="1" s="1"/>
  <c r="AR159" i="1"/>
  <c r="AQ159" i="1"/>
  <c r="AS159" i="1" s="1"/>
  <c r="AP159" i="1"/>
  <c r="AR158" i="1"/>
  <c r="AP158" i="1"/>
  <c r="AQ158" i="1" s="1"/>
  <c r="AS158" i="1" s="1"/>
  <c r="AR157" i="1"/>
  <c r="AP157" i="1"/>
  <c r="AQ157" i="1" s="1"/>
  <c r="AS157" i="1" s="1"/>
  <c r="AS156" i="1"/>
  <c r="AR156" i="1"/>
  <c r="AQ156" i="1"/>
  <c r="AP156" i="1"/>
  <c r="AR155" i="1"/>
  <c r="AP155" i="1"/>
  <c r="AQ155" i="1" s="1"/>
  <c r="AS155" i="1" s="1"/>
  <c r="AR154" i="1"/>
  <c r="AQ154" i="1"/>
  <c r="AS154" i="1" s="1"/>
  <c r="AP154" i="1"/>
  <c r="AR153" i="1"/>
  <c r="AP153" i="1"/>
  <c r="AQ153" i="1" s="1"/>
  <c r="AS153" i="1" s="1"/>
  <c r="AR152" i="1"/>
  <c r="AP152" i="1"/>
  <c r="AQ152" i="1" s="1"/>
  <c r="AS152" i="1" s="1"/>
  <c r="AS151" i="1"/>
  <c r="AR151" i="1"/>
  <c r="AQ151" i="1"/>
  <c r="AP151" i="1"/>
  <c r="AR150" i="1"/>
  <c r="AP150" i="1"/>
  <c r="AQ150" i="1" s="1"/>
  <c r="AS150" i="1" s="1"/>
  <c r="AR149" i="1"/>
  <c r="AQ149" i="1"/>
  <c r="AS149" i="1" s="1"/>
  <c r="AP149" i="1"/>
  <c r="AR148" i="1"/>
  <c r="AP148" i="1"/>
  <c r="AQ148" i="1" s="1"/>
  <c r="AS148" i="1" s="1"/>
  <c r="AR147" i="1"/>
  <c r="AP147" i="1"/>
  <c r="AQ147" i="1" s="1"/>
  <c r="AS147" i="1" s="1"/>
  <c r="AS146" i="1"/>
  <c r="AR146" i="1"/>
  <c r="AQ146" i="1"/>
  <c r="AP146" i="1"/>
  <c r="AR145" i="1"/>
  <c r="AP145" i="1"/>
  <c r="AQ145" i="1" s="1"/>
  <c r="AS145" i="1" s="1"/>
  <c r="AR144" i="1"/>
  <c r="AQ144" i="1"/>
  <c r="AS144" i="1" s="1"/>
  <c r="AP144" i="1"/>
  <c r="AR143" i="1"/>
  <c r="AP143" i="1"/>
  <c r="AQ143" i="1" s="1"/>
  <c r="AS143" i="1" s="1"/>
  <c r="AR142" i="1"/>
  <c r="AP142" i="1"/>
  <c r="AQ142" i="1" s="1"/>
  <c r="AS142" i="1" s="1"/>
  <c r="AS141" i="1"/>
  <c r="AR141" i="1"/>
  <c r="AQ141" i="1"/>
  <c r="AP141" i="1"/>
  <c r="AR140" i="1"/>
  <c r="AP140" i="1"/>
  <c r="AQ140" i="1" s="1"/>
  <c r="AS140" i="1" s="1"/>
  <c r="AR139" i="1"/>
  <c r="AQ139" i="1"/>
  <c r="AS139" i="1" s="1"/>
  <c r="AP139" i="1"/>
  <c r="AR138" i="1"/>
  <c r="AP138" i="1"/>
  <c r="AQ138" i="1" s="1"/>
  <c r="AS138" i="1" s="1"/>
  <c r="AR137" i="1"/>
  <c r="AP137" i="1"/>
  <c r="AQ137" i="1" s="1"/>
  <c r="AS137" i="1" s="1"/>
  <c r="AS136" i="1"/>
  <c r="AR136" i="1"/>
  <c r="AQ136" i="1"/>
  <c r="AP136" i="1"/>
  <c r="AR135" i="1"/>
  <c r="AP135" i="1"/>
  <c r="AQ135" i="1" s="1"/>
  <c r="AS135" i="1" s="1"/>
  <c r="AR134" i="1"/>
  <c r="AQ134" i="1"/>
  <c r="AS134" i="1" s="1"/>
  <c r="AP134" i="1"/>
  <c r="AR133" i="1"/>
  <c r="AP133" i="1"/>
  <c r="AQ133" i="1" s="1"/>
  <c r="AS133" i="1" s="1"/>
  <c r="AR132" i="1"/>
  <c r="AP132" i="1"/>
  <c r="AQ132" i="1" s="1"/>
  <c r="AS132" i="1" s="1"/>
  <c r="AR131" i="1"/>
  <c r="AS131" i="1" s="1"/>
  <c r="AQ131" i="1"/>
  <c r="AP131" i="1"/>
  <c r="AR130" i="1"/>
  <c r="AP130" i="1"/>
  <c r="AQ130" i="1" s="1"/>
  <c r="AS130" i="1" s="1"/>
  <c r="AR129" i="1"/>
  <c r="AQ129" i="1"/>
  <c r="AS129" i="1" s="1"/>
  <c r="AP129" i="1"/>
  <c r="AR128" i="1"/>
  <c r="AP128" i="1"/>
  <c r="AQ128" i="1" s="1"/>
  <c r="AS128" i="1" s="1"/>
  <c r="AR127" i="1"/>
  <c r="AP127" i="1"/>
  <c r="AQ127" i="1" s="1"/>
  <c r="AS127" i="1" s="1"/>
  <c r="AR126" i="1"/>
  <c r="AS126" i="1" s="1"/>
  <c r="AQ126" i="1"/>
  <c r="AP126" i="1"/>
  <c r="AR125" i="1"/>
  <c r="AP125" i="1"/>
  <c r="AQ125" i="1" s="1"/>
  <c r="AS125" i="1" s="1"/>
  <c r="AR124" i="1"/>
  <c r="AQ124" i="1"/>
  <c r="AS124" i="1" s="1"/>
  <c r="AP124" i="1"/>
  <c r="AR123" i="1"/>
  <c r="AP123" i="1"/>
  <c r="AQ123" i="1" s="1"/>
  <c r="AS123" i="1" s="1"/>
  <c r="AR122" i="1"/>
  <c r="AP122" i="1"/>
  <c r="AQ122" i="1" s="1"/>
  <c r="AS122" i="1" s="1"/>
  <c r="AR121" i="1"/>
  <c r="AS121" i="1" s="1"/>
  <c r="AQ121" i="1"/>
  <c r="AP121" i="1"/>
  <c r="AR120" i="1"/>
  <c r="AP120" i="1"/>
  <c r="AQ120" i="1" s="1"/>
  <c r="AS120" i="1" s="1"/>
  <c r="AR119" i="1"/>
  <c r="AQ119" i="1"/>
  <c r="AS119" i="1" s="1"/>
  <c r="AP119" i="1"/>
  <c r="AR118" i="1"/>
  <c r="AP118" i="1"/>
  <c r="AQ118" i="1" s="1"/>
  <c r="AS118" i="1" s="1"/>
  <c r="AR117" i="1"/>
  <c r="AP117" i="1"/>
  <c r="AQ117" i="1" s="1"/>
  <c r="AS117" i="1" s="1"/>
  <c r="AR116" i="1"/>
  <c r="AS116" i="1" s="1"/>
  <c r="AQ116" i="1"/>
  <c r="AP116" i="1"/>
  <c r="AR115" i="1"/>
  <c r="AP115" i="1"/>
  <c r="AQ115" i="1" s="1"/>
  <c r="AS115" i="1" s="1"/>
  <c r="AR114" i="1"/>
  <c r="AQ114" i="1"/>
  <c r="AS114" i="1" s="1"/>
  <c r="AP114" i="1"/>
  <c r="AR113" i="1"/>
  <c r="AP113" i="1"/>
  <c r="AQ113" i="1" s="1"/>
  <c r="AS113" i="1" s="1"/>
  <c r="AR112" i="1"/>
  <c r="AP112" i="1"/>
  <c r="AQ112" i="1" s="1"/>
  <c r="AS112" i="1" s="1"/>
  <c r="AR111" i="1"/>
  <c r="AS111" i="1" s="1"/>
  <c r="AQ111" i="1"/>
  <c r="AP111" i="1"/>
  <c r="AR110" i="1"/>
  <c r="AP110" i="1"/>
  <c r="AQ110" i="1" s="1"/>
  <c r="AS110" i="1" s="1"/>
  <c r="AR109" i="1"/>
  <c r="AQ109" i="1"/>
  <c r="AS109" i="1" s="1"/>
  <c r="AP109" i="1"/>
  <c r="AR108" i="1"/>
  <c r="AP108" i="1"/>
  <c r="AQ108" i="1" s="1"/>
  <c r="AS108" i="1" s="1"/>
  <c r="AR107" i="1"/>
  <c r="AP107" i="1"/>
  <c r="AQ107" i="1" s="1"/>
  <c r="AS107" i="1" s="1"/>
  <c r="AR106" i="1"/>
  <c r="AS106" i="1" s="1"/>
  <c r="AQ106" i="1"/>
  <c r="AP106" i="1"/>
  <c r="AR105" i="1"/>
  <c r="AP105" i="1"/>
  <c r="AQ105" i="1" s="1"/>
  <c r="AS105" i="1" s="1"/>
  <c r="AR104" i="1"/>
  <c r="AQ104" i="1"/>
  <c r="AS104" i="1" s="1"/>
  <c r="AP104" i="1"/>
  <c r="AR103" i="1"/>
  <c r="AP103" i="1"/>
  <c r="AQ103" i="1" s="1"/>
  <c r="AS103" i="1" s="1"/>
  <c r="AR102" i="1"/>
  <c r="AP102" i="1"/>
  <c r="AQ102" i="1" s="1"/>
  <c r="AS102" i="1" s="1"/>
  <c r="AR101" i="1"/>
  <c r="AS101" i="1" s="1"/>
  <c r="AQ101" i="1"/>
  <c r="AP101" i="1"/>
  <c r="AR100" i="1"/>
  <c r="AP100" i="1"/>
  <c r="AQ100" i="1" s="1"/>
  <c r="AS100" i="1" s="1"/>
  <c r="AR99" i="1"/>
  <c r="AQ99" i="1"/>
  <c r="AS99" i="1" s="1"/>
  <c r="AP99" i="1"/>
  <c r="AR98" i="1"/>
  <c r="AP98" i="1"/>
  <c r="AQ98" i="1" s="1"/>
  <c r="AS98" i="1" s="1"/>
  <c r="AR97" i="1"/>
  <c r="AP97" i="1"/>
  <c r="AQ97" i="1" s="1"/>
  <c r="AS97" i="1" s="1"/>
  <c r="AR96" i="1"/>
  <c r="AS96" i="1" s="1"/>
  <c r="AQ96" i="1"/>
  <c r="AP96" i="1"/>
  <c r="AR95" i="1"/>
  <c r="AP95" i="1"/>
  <c r="AQ95" i="1" s="1"/>
  <c r="AS95" i="1" s="1"/>
  <c r="AR94" i="1"/>
  <c r="AQ94" i="1"/>
  <c r="AS94" i="1" s="1"/>
  <c r="AP94" i="1"/>
  <c r="AR93" i="1"/>
  <c r="AP93" i="1"/>
  <c r="AQ93" i="1" s="1"/>
  <c r="AS93" i="1" s="1"/>
  <c r="AR92" i="1"/>
  <c r="AP92" i="1"/>
  <c r="AQ92" i="1" s="1"/>
  <c r="AS92" i="1" s="1"/>
  <c r="AR91" i="1"/>
  <c r="AS91" i="1" s="1"/>
  <c r="AQ91" i="1"/>
  <c r="AP91" i="1"/>
  <c r="AR90" i="1"/>
  <c r="AP90" i="1"/>
  <c r="AQ90" i="1" s="1"/>
  <c r="AS90" i="1" s="1"/>
  <c r="AR89" i="1"/>
  <c r="AQ89" i="1"/>
  <c r="AS89" i="1" s="1"/>
  <c r="AP89" i="1"/>
  <c r="AR88" i="1"/>
  <c r="AP88" i="1"/>
  <c r="AQ88" i="1" s="1"/>
  <c r="AS88" i="1" s="1"/>
  <c r="AR87" i="1"/>
  <c r="AP87" i="1"/>
  <c r="AQ87" i="1" s="1"/>
  <c r="AS87" i="1" s="1"/>
  <c r="AR86" i="1"/>
  <c r="AS86" i="1" s="1"/>
  <c r="AQ86" i="1"/>
  <c r="AP86" i="1"/>
  <c r="AR85" i="1"/>
  <c r="AP85" i="1"/>
  <c r="AQ85" i="1" s="1"/>
  <c r="AS85" i="1" s="1"/>
  <c r="AR84" i="1"/>
  <c r="AQ84" i="1"/>
  <c r="AS84" i="1" s="1"/>
  <c r="AP84" i="1"/>
  <c r="AR83" i="1"/>
  <c r="AP83" i="1"/>
  <c r="AQ83" i="1" s="1"/>
  <c r="AS83" i="1" s="1"/>
  <c r="AR82" i="1"/>
  <c r="AP82" i="1"/>
  <c r="AQ82" i="1" s="1"/>
  <c r="AS82" i="1" s="1"/>
  <c r="AR81" i="1"/>
  <c r="AS81" i="1" s="1"/>
  <c r="AQ81" i="1"/>
  <c r="AP81" i="1"/>
  <c r="AR80" i="1"/>
  <c r="AP80" i="1"/>
  <c r="AQ80" i="1" s="1"/>
  <c r="AS80" i="1" s="1"/>
  <c r="AR79" i="1"/>
  <c r="AQ79" i="1"/>
  <c r="AS79" i="1" s="1"/>
  <c r="AP79" i="1"/>
  <c r="AR78" i="1"/>
  <c r="AP78" i="1"/>
  <c r="AQ78" i="1" s="1"/>
  <c r="AS78" i="1" s="1"/>
  <c r="AR77" i="1"/>
  <c r="AP77" i="1"/>
  <c r="AQ77" i="1" s="1"/>
  <c r="AS77" i="1" s="1"/>
  <c r="AR76" i="1"/>
  <c r="AS76" i="1" s="1"/>
  <c r="AQ76" i="1"/>
  <c r="AP76" i="1"/>
  <c r="AR75" i="1"/>
  <c r="AP75" i="1"/>
  <c r="AQ75" i="1" s="1"/>
  <c r="AS75" i="1" s="1"/>
  <c r="AR74" i="1"/>
  <c r="AQ74" i="1"/>
  <c r="AS74" i="1" s="1"/>
  <c r="AP74" i="1"/>
  <c r="AR73" i="1"/>
  <c r="AP73" i="1"/>
  <c r="AQ73" i="1" s="1"/>
  <c r="AS73" i="1" s="1"/>
  <c r="AR72" i="1"/>
  <c r="AP72" i="1"/>
  <c r="AQ72" i="1" s="1"/>
  <c r="AS72" i="1" s="1"/>
  <c r="AR71" i="1"/>
  <c r="AS71" i="1" s="1"/>
  <c r="AQ71" i="1"/>
  <c r="AP71" i="1"/>
  <c r="AR70" i="1"/>
  <c r="AP70" i="1"/>
  <c r="AQ70" i="1" s="1"/>
  <c r="AS70" i="1" s="1"/>
  <c r="AR69" i="1"/>
  <c r="AQ69" i="1"/>
  <c r="AS69" i="1" s="1"/>
  <c r="AP69" i="1"/>
  <c r="AR68" i="1"/>
  <c r="AP68" i="1"/>
  <c r="AQ68" i="1" s="1"/>
  <c r="AS68" i="1" s="1"/>
  <c r="AR67" i="1"/>
  <c r="AP67" i="1"/>
  <c r="AQ67" i="1" s="1"/>
  <c r="AS67" i="1" s="1"/>
  <c r="AR66" i="1"/>
  <c r="AS66" i="1" s="1"/>
  <c r="AQ66" i="1"/>
  <c r="AP66" i="1"/>
  <c r="AR65" i="1"/>
  <c r="AP65" i="1"/>
  <c r="AQ65" i="1" s="1"/>
  <c r="AS65" i="1" s="1"/>
  <c r="AR64" i="1"/>
  <c r="AQ64" i="1"/>
  <c r="AS64" i="1" s="1"/>
  <c r="AP64" i="1"/>
  <c r="AR63" i="1"/>
  <c r="AP63" i="1"/>
  <c r="AQ63" i="1" s="1"/>
  <c r="AS63" i="1" s="1"/>
  <c r="AR62" i="1"/>
  <c r="AP62" i="1"/>
  <c r="AQ62" i="1" s="1"/>
  <c r="AS62" i="1" s="1"/>
  <c r="AR61" i="1"/>
  <c r="AS61" i="1" s="1"/>
  <c r="AQ61" i="1"/>
  <c r="AP61" i="1"/>
  <c r="AR60" i="1"/>
  <c r="AP60" i="1"/>
  <c r="AQ60" i="1" s="1"/>
  <c r="AS60" i="1" s="1"/>
  <c r="AR59" i="1"/>
  <c r="AQ59" i="1"/>
  <c r="AS59" i="1" s="1"/>
  <c r="AP59" i="1"/>
  <c r="AR58" i="1"/>
  <c r="AP58" i="1"/>
  <c r="AQ58" i="1" s="1"/>
  <c r="AS58" i="1" s="1"/>
  <c r="AR57" i="1"/>
  <c r="AP57" i="1"/>
  <c r="AQ57" i="1" s="1"/>
  <c r="AS57" i="1" s="1"/>
  <c r="AR56" i="1"/>
  <c r="AS56" i="1" s="1"/>
  <c r="AQ56" i="1"/>
  <c r="AP56" i="1"/>
  <c r="AR55" i="1"/>
  <c r="AP55" i="1"/>
  <c r="AQ55" i="1" s="1"/>
  <c r="AS55" i="1" s="1"/>
  <c r="AR54" i="1"/>
  <c r="AQ54" i="1"/>
  <c r="AS54" i="1" s="1"/>
  <c r="AP54" i="1"/>
  <c r="AR53" i="1"/>
  <c r="AP53" i="1"/>
  <c r="AQ53" i="1" s="1"/>
  <c r="AS53" i="1" s="1"/>
  <c r="AR52" i="1"/>
  <c r="AP52" i="1"/>
  <c r="AQ52" i="1" s="1"/>
  <c r="AS52" i="1" s="1"/>
  <c r="AR51" i="1"/>
  <c r="AS51" i="1" s="1"/>
  <c r="AQ51" i="1"/>
  <c r="AP51" i="1"/>
  <c r="AR50" i="1"/>
  <c r="AP50" i="1"/>
  <c r="AQ50" i="1" s="1"/>
  <c r="AS50" i="1" s="1"/>
  <c r="AR49" i="1"/>
  <c r="AQ49" i="1"/>
  <c r="AS49" i="1" s="1"/>
  <c r="AP49" i="1"/>
  <c r="AR48" i="1"/>
  <c r="AP48" i="1"/>
  <c r="AQ48" i="1" s="1"/>
  <c r="AS48" i="1" s="1"/>
  <c r="AR47" i="1"/>
  <c r="AP47" i="1"/>
  <c r="AQ47" i="1" s="1"/>
  <c r="AS47" i="1" s="1"/>
  <c r="AR46" i="1"/>
  <c r="AS46" i="1" s="1"/>
  <c r="AQ46" i="1"/>
  <c r="AP46" i="1"/>
  <c r="AR45" i="1"/>
  <c r="AP45" i="1"/>
  <c r="AQ45" i="1" s="1"/>
  <c r="AS45" i="1" s="1"/>
  <c r="AR44" i="1"/>
  <c r="AQ44" i="1"/>
  <c r="AS44" i="1" s="1"/>
  <c r="AP44" i="1"/>
  <c r="AR43" i="1"/>
  <c r="AP43" i="1"/>
  <c r="AQ43" i="1" s="1"/>
  <c r="AS43" i="1" s="1"/>
  <c r="AR42" i="1"/>
  <c r="AP42" i="1"/>
  <c r="AQ42" i="1" s="1"/>
  <c r="AS42" i="1" s="1"/>
  <c r="AR41" i="1"/>
  <c r="AS41" i="1" s="1"/>
  <c r="AQ41" i="1"/>
  <c r="AP41" i="1"/>
  <c r="AR40" i="1"/>
  <c r="AP40" i="1"/>
  <c r="AQ40" i="1" s="1"/>
  <c r="AS40" i="1" s="1"/>
  <c r="AR39" i="1"/>
  <c r="AQ39" i="1"/>
  <c r="AS39" i="1" s="1"/>
  <c r="AP39" i="1"/>
  <c r="AR38" i="1"/>
  <c r="AP38" i="1"/>
  <c r="AQ38" i="1" s="1"/>
  <c r="AS38" i="1" s="1"/>
  <c r="AR37" i="1"/>
  <c r="AP37" i="1"/>
  <c r="AQ37" i="1" s="1"/>
  <c r="AS37" i="1" s="1"/>
  <c r="AR36" i="1"/>
  <c r="AS36" i="1" s="1"/>
  <c r="AQ36" i="1"/>
  <c r="AP36" i="1"/>
  <c r="AR35" i="1"/>
  <c r="AP35" i="1"/>
  <c r="AQ35" i="1" s="1"/>
  <c r="AS35" i="1" s="1"/>
  <c r="AR34" i="1"/>
  <c r="AQ34" i="1"/>
  <c r="AS34" i="1" s="1"/>
  <c r="AP34" i="1"/>
  <c r="AR33" i="1"/>
  <c r="AP33" i="1"/>
  <c r="AQ33" i="1" s="1"/>
  <c r="AS33" i="1" s="1"/>
  <c r="AR32" i="1"/>
  <c r="AP32" i="1"/>
  <c r="AQ32" i="1" s="1"/>
  <c r="AS32" i="1" s="1"/>
  <c r="AR31" i="1"/>
  <c r="AS31" i="1" s="1"/>
  <c r="AQ31" i="1"/>
  <c r="AP31" i="1"/>
  <c r="AR30" i="1"/>
  <c r="AP30" i="1"/>
  <c r="AQ30" i="1" s="1"/>
  <c r="AS30" i="1" s="1"/>
  <c r="AR29" i="1"/>
  <c r="AQ29" i="1"/>
  <c r="AS29" i="1" s="1"/>
  <c r="AP29" i="1"/>
  <c r="AR28" i="1"/>
  <c r="AP28" i="1"/>
  <c r="AQ28" i="1" s="1"/>
  <c r="AS28" i="1" s="1"/>
  <c r="AR27" i="1"/>
  <c r="AP27" i="1"/>
  <c r="AQ27" i="1" s="1"/>
  <c r="AS27" i="1" s="1"/>
  <c r="AR26" i="1"/>
  <c r="AS26" i="1" s="1"/>
  <c r="AQ26" i="1"/>
  <c r="AP26" i="1"/>
  <c r="AR25" i="1"/>
  <c r="AP25" i="1"/>
  <c r="AQ25" i="1" s="1"/>
  <c r="AS25" i="1" s="1"/>
  <c r="AR24" i="1"/>
  <c r="AQ24" i="1"/>
  <c r="AS24" i="1" s="1"/>
  <c r="AP24" i="1"/>
  <c r="AR23" i="1"/>
  <c r="AP23" i="1"/>
  <c r="AQ23" i="1" s="1"/>
  <c r="AS23" i="1" s="1"/>
  <c r="AR22" i="1"/>
  <c r="AP22" i="1"/>
  <c r="AQ22" i="1" s="1"/>
  <c r="AS22" i="1" s="1"/>
  <c r="AR21" i="1"/>
  <c r="AS21" i="1" s="1"/>
  <c r="AQ21" i="1"/>
  <c r="AP21" i="1"/>
  <c r="AR20" i="1"/>
  <c r="AP20" i="1"/>
  <c r="AQ20" i="1" s="1"/>
  <c r="AS20" i="1" s="1"/>
  <c r="AR19" i="1"/>
  <c r="AQ19" i="1"/>
  <c r="AS19" i="1" s="1"/>
  <c r="AP19" i="1"/>
  <c r="AR18" i="1"/>
  <c r="AP18" i="1"/>
  <c r="AQ18" i="1" s="1"/>
  <c r="AS18" i="1" s="1"/>
  <c r="AR17" i="1"/>
  <c r="AP17" i="1"/>
  <c r="AQ17" i="1" s="1"/>
  <c r="AS17" i="1" s="1"/>
  <c r="AR16" i="1"/>
  <c r="AS16" i="1" s="1"/>
  <c r="AQ16" i="1"/>
  <c r="AP16" i="1"/>
  <c r="AR15" i="1"/>
  <c r="AP15" i="1"/>
  <c r="AQ15" i="1" s="1"/>
  <c r="AS15" i="1" s="1"/>
  <c r="AR14" i="1"/>
  <c r="AQ14" i="1"/>
  <c r="AS14" i="1" s="1"/>
  <c r="AP14" i="1"/>
  <c r="AR13" i="1"/>
  <c r="AP13" i="1"/>
  <c r="AQ13" i="1" s="1"/>
  <c r="AS13" i="1" s="1"/>
  <c r="AR12" i="1"/>
  <c r="AP12" i="1"/>
  <c r="AQ12" i="1" s="1"/>
  <c r="AS12" i="1" s="1"/>
  <c r="AR11" i="1"/>
  <c r="AS11" i="1" s="1"/>
  <c r="AQ11" i="1"/>
  <c r="AP11" i="1"/>
  <c r="AR10" i="1"/>
  <c r="AP10" i="1"/>
  <c r="AQ10" i="1" s="1"/>
  <c r="AS10" i="1" s="1"/>
  <c r="AR9" i="1"/>
  <c r="AQ9" i="1"/>
  <c r="AS9" i="1" s="1"/>
  <c r="AP9" i="1"/>
  <c r="AR8" i="1"/>
  <c r="AP8" i="1"/>
  <c r="AQ8" i="1" s="1"/>
  <c r="AS8" i="1" s="1"/>
  <c r="AR7" i="1"/>
  <c r="AP7" i="1"/>
  <c r="AQ7" i="1" s="1"/>
  <c r="AS7" i="1" s="1"/>
  <c r="AR6" i="1"/>
  <c r="AS6" i="1" s="1"/>
  <c r="AQ6" i="1"/>
  <c r="AP6" i="1"/>
  <c r="AR5" i="1"/>
  <c r="AP5" i="1"/>
  <c r="AQ5" i="1" s="1"/>
  <c r="AS5" i="1" s="1"/>
  <c r="I2" i="1"/>
  <c r="D2" i="1"/>
</calcChain>
</file>

<file path=xl/sharedStrings.xml><?xml version="1.0" encoding="utf-8"?>
<sst xmlns="http://schemas.openxmlformats.org/spreadsheetml/2006/main" count="3682" uniqueCount="1512">
  <si>
    <t>VARIABLE</t>
  </si>
  <si>
    <t>TEMPERATURA MEDIA (°C)</t>
  </si>
  <si>
    <t>MES</t>
  </si>
  <si>
    <t>AÑO</t>
  </si>
  <si>
    <t>DIAS</t>
  </si>
  <si>
    <t>CODIGO</t>
  </si>
  <si>
    <t>ESTACION</t>
  </si>
  <si>
    <t>AREA_OP</t>
  </si>
  <si>
    <t>LON</t>
  </si>
  <si>
    <t>LAT</t>
  </si>
  <si>
    <t>ELEV</t>
  </si>
  <si>
    <t>COD_DPTO</t>
  </si>
  <si>
    <t>COD_MUNICIPIO</t>
  </si>
  <si>
    <t>DEPARTAMENTO</t>
  </si>
  <si>
    <t>MUNICIPIO</t>
  </si>
  <si>
    <t>NUM_DATOS</t>
  </si>
  <si>
    <t>MEDIA_MENSUAL</t>
  </si>
  <si>
    <t>MEDIA_MULTIANUAL</t>
  </si>
  <si>
    <t>ANOMALIA</t>
  </si>
  <si>
    <t>Aeropuerto Sesquicentenario</t>
  </si>
  <si>
    <t>Met_Aeronautica</t>
  </si>
  <si>
    <t>Archipiélago de San Andres, Providencia y Santa Catalina</t>
  </si>
  <si>
    <t>Isla de San Andrés</t>
  </si>
  <si>
    <t>Aeropuerto El Embrujo</t>
  </si>
  <si>
    <t>Isla de Providencia</t>
  </si>
  <si>
    <t>Aeropuerto Simón Bolívar</t>
  </si>
  <si>
    <t>Magdalena</t>
  </si>
  <si>
    <t>Santa Marta</t>
  </si>
  <si>
    <t>Aeropuerto Rafael Nuñez</t>
  </si>
  <si>
    <t>Bolívar</t>
  </si>
  <si>
    <t>Cartagena de Indias</t>
  </si>
  <si>
    <t xml:space="preserve">Aeropuerto Ernesto Cortissoz - AUT </t>
  </si>
  <si>
    <t>Atlántico</t>
  </si>
  <si>
    <t>Soledad</t>
  </si>
  <si>
    <t xml:space="preserve">Aeropuerto Almirante Padilla </t>
  </si>
  <si>
    <t>La Guajira</t>
  </si>
  <si>
    <t>Riohacha</t>
  </si>
  <si>
    <t>Aeropuerto Alfonso López</t>
  </si>
  <si>
    <t>Cesar</t>
  </si>
  <si>
    <t>Valledupar</t>
  </si>
  <si>
    <t>Aeropuerto Los Garzones</t>
  </si>
  <si>
    <t>Córdoba</t>
  </si>
  <si>
    <t>Montería</t>
  </si>
  <si>
    <t>Aeropuerto Yariguies</t>
  </si>
  <si>
    <t>Santander</t>
  </si>
  <si>
    <t>Barrancabermeja</t>
  </si>
  <si>
    <t>Aeropuerto Palonegro</t>
  </si>
  <si>
    <t>Lebrija</t>
  </si>
  <si>
    <t>Aeropuerto Camilo Daza</t>
  </si>
  <si>
    <t>Norte de Santander</t>
  </si>
  <si>
    <t>Cúcuta</t>
  </si>
  <si>
    <t>Aeropuerto Los Cedros</t>
  </si>
  <si>
    <t>Antioquia</t>
  </si>
  <si>
    <t>Carepa</t>
  </si>
  <si>
    <t xml:space="preserve">Aeropuerto Olaya Herrera - AUT </t>
  </si>
  <si>
    <t>Medellín</t>
  </si>
  <si>
    <t xml:space="preserve">Aeropuerto José María Córdova - AUT </t>
  </si>
  <si>
    <t>Rionegro</t>
  </si>
  <si>
    <t>Aeropuerto Matecaña</t>
  </si>
  <si>
    <t>Risaralda</t>
  </si>
  <si>
    <t>Pereira</t>
  </si>
  <si>
    <t xml:space="preserve">Aeropuerto El Edén - AUT </t>
  </si>
  <si>
    <t>Quindío</t>
  </si>
  <si>
    <t xml:space="preserve">Armenia </t>
  </si>
  <si>
    <t>Aeropuerto Perales</t>
  </si>
  <si>
    <t>Tolima</t>
  </si>
  <si>
    <t>Ibagué</t>
  </si>
  <si>
    <t xml:space="preserve">Aeropuerto El Dorado Catam - AUT </t>
  </si>
  <si>
    <t>Cundinamarca</t>
  </si>
  <si>
    <t>Bogotá</t>
  </si>
  <si>
    <t>Aeropuerto Alfonso Bonilla</t>
  </si>
  <si>
    <t>Valle del Cauca</t>
  </si>
  <si>
    <t>Palmira</t>
  </si>
  <si>
    <t>Aeropuerto Benito Salas</t>
  </si>
  <si>
    <t>Huila</t>
  </si>
  <si>
    <t>Neiva</t>
  </si>
  <si>
    <t>Aeropuerto Antonio Nariño</t>
  </si>
  <si>
    <t>Nariño</t>
  </si>
  <si>
    <t>Chachaguí</t>
  </si>
  <si>
    <t xml:space="preserve">Aeropuerto San Luis - AUT </t>
  </si>
  <si>
    <t>Aldana</t>
  </si>
  <si>
    <t>Aeropuerto El Caraño</t>
  </si>
  <si>
    <t>Chocó</t>
  </si>
  <si>
    <t>Quibdó</t>
  </si>
  <si>
    <t>Aeropuerto Santiago Pérez</t>
  </si>
  <si>
    <t>Arauca</t>
  </si>
  <si>
    <t>Aeropuerto Puerto Carreño</t>
  </si>
  <si>
    <t>Vichada</t>
  </si>
  <si>
    <t>Puerto Carreño</t>
  </si>
  <si>
    <t>Aeropuerto Vanguardia</t>
  </si>
  <si>
    <t>Meta</t>
  </si>
  <si>
    <t>Villavicencio</t>
  </si>
  <si>
    <t>Aeropuerto Vásquez Cobo</t>
  </si>
  <si>
    <t>Amazonas</t>
  </si>
  <si>
    <t>Leticia</t>
  </si>
  <si>
    <t>Urrao</t>
  </si>
  <si>
    <t>Area Operativa 01 - Antioquia-Chocó</t>
  </si>
  <si>
    <t>Uniban</t>
  </si>
  <si>
    <t>Apartadó</t>
  </si>
  <si>
    <t>Alejandria</t>
  </si>
  <si>
    <t>Alejandría</t>
  </si>
  <si>
    <t>Granja Experimental El Nus</t>
  </si>
  <si>
    <t>San Roque</t>
  </si>
  <si>
    <t>El Penol</t>
  </si>
  <si>
    <t>Peñol</t>
  </si>
  <si>
    <t>Hacienda Tunez</t>
  </si>
  <si>
    <t>Fredonia</t>
  </si>
  <si>
    <t>Mesopotamia</t>
  </si>
  <si>
    <t>La Unión</t>
  </si>
  <si>
    <t>La Aldea</t>
  </si>
  <si>
    <t>Tulio Ospina</t>
  </si>
  <si>
    <t>Bello</t>
  </si>
  <si>
    <t>La Salada</t>
  </si>
  <si>
    <t>Caldas</t>
  </si>
  <si>
    <t>Arboletes</t>
  </si>
  <si>
    <t>Area Operativa 02 - Atlántico-Bolivar-Sucre</t>
  </si>
  <si>
    <t>Cristo Rey  - Aut</t>
  </si>
  <si>
    <t>Puerto Escondido</t>
  </si>
  <si>
    <t>Represa Urra</t>
  </si>
  <si>
    <t>Tierralta</t>
  </si>
  <si>
    <t>Chima</t>
  </si>
  <si>
    <t>Chigorodó</t>
  </si>
  <si>
    <t xml:space="preserve">El Salado </t>
  </si>
  <si>
    <t>Ciénaga De Oro</t>
  </si>
  <si>
    <t xml:space="preserve">La Doctrina </t>
  </si>
  <si>
    <t>Lorica</t>
  </si>
  <si>
    <t>San Bernardo Del Viento</t>
  </si>
  <si>
    <t>Cuba Hacienda</t>
  </si>
  <si>
    <t>Montelíbano</t>
  </si>
  <si>
    <t>Planeta Rica  - Aut</t>
  </si>
  <si>
    <t>Planeta Rica</t>
  </si>
  <si>
    <t>Pinillos</t>
  </si>
  <si>
    <t>Unisucre Aut</t>
  </si>
  <si>
    <t>Sucre</t>
  </si>
  <si>
    <t>Sampués</t>
  </si>
  <si>
    <t>San Benito - Aut</t>
  </si>
  <si>
    <t>San Benito Abad</t>
  </si>
  <si>
    <t>El Guamo - Aut</t>
  </si>
  <si>
    <t>El Guamo</t>
  </si>
  <si>
    <t>Sincerin  - Aut</t>
  </si>
  <si>
    <t>Arjona</t>
  </si>
  <si>
    <t>Presa Ay Grande</t>
  </si>
  <si>
    <t>María La Baja</t>
  </si>
  <si>
    <t>Normal Manati  - Aut</t>
  </si>
  <si>
    <t>Manatí</t>
  </si>
  <si>
    <t>San Pablo</t>
  </si>
  <si>
    <t>El Trueno</t>
  </si>
  <si>
    <t>Area Operativa 03 - Meta-Guaviare-Guainía</t>
  </si>
  <si>
    <t>Guaviare</t>
  </si>
  <si>
    <t>El Retorno</t>
  </si>
  <si>
    <t>Puerto Inirida - Aut</t>
  </si>
  <si>
    <t>Guainía</t>
  </si>
  <si>
    <t>Inírida</t>
  </si>
  <si>
    <t>La Macarena</t>
  </si>
  <si>
    <t>Mesetas</t>
  </si>
  <si>
    <t>Mapiripana</t>
  </si>
  <si>
    <t>Barrancominas</t>
  </si>
  <si>
    <t>Cumaribo</t>
  </si>
  <si>
    <t>Las Gaviotas</t>
  </si>
  <si>
    <t>La Libertad - Aut</t>
  </si>
  <si>
    <t>Hacienda La Cabaña</t>
  </si>
  <si>
    <t>Cumaral</t>
  </si>
  <si>
    <t>Huerta La Grande</t>
  </si>
  <si>
    <t>Casanare</t>
  </si>
  <si>
    <t>Villanueva</t>
  </si>
  <si>
    <t>Guaicaramo</t>
  </si>
  <si>
    <t>Barranca De Upía</t>
  </si>
  <si>
    <t>Modulos - Aut</t>
  </si>
  <si>
    <t>Orocué</t>
  </si>
  <si>
    <t>Mitu</t>
  </si>
  <si>
    <t>Vaupés</t>
  </si>
  <si>
    <t>Mitú</t>
  </si>
  <si>
    <t>Morichal</t>
  </si>
  <si>
    <t>San Carlos De Guaroa</t>
  </si>
  <si>
    <t>Altamira El Grifo Aut</t>
  </si>
  <si>
    <t>Area Operativa 04 - Huila-Caquetá</t>
  </si>
  <si>
    <t>Altamira</t>
  </si>
  <si>
    <t>Santa Leticia</t>
  </si>
  <si>
    <t>Cauca</t>
  </si>
  <si>
    <t>Inzá</t>
  </si>
  <si>
    <t>Zuluaga Aut</t>
  </si>
  <si>
    <t>Garzón</t>
  </si>
  <si>
    <t>Palacio-Vegalarga</t>
  </si>
  <si>
    <t>Anchique</t>
  </si>
  <si>
    <t>Natagaima</t>
  </si>
  <si>
    <t>San Alfonso</t>
  </si>
  <si>
    <t>Villavieja</t>
  </si>
  <si>
    <t>Santa Ana - Aut</t>
  </si>
  <si>
    <t>Colombia</t>
  </si>
  <si>
    <t>San Jose De Fragua</t>
  </si>
  <si>
    <t>Caquetá</t>
  </si>
  <si>
    <t>San José Del Fragua</t>
  </si>
  <si>
    <t>Valparaiso</t>
  </si>
  <si>
    <t>Valparaíso</t>
  </si>
  <si>
    <t>Matitas</t>
  </si>
  <si>
    <t>Area Operativa 05 - Magdalena-Cesar-Guajira-San Andrés</t>
  </si>
  <si>
    <t>La Mina Cerrejon  - Aut</t>
  </si>
  <si>
    <t>Albania</t>
  </si>
  <si>
    <t>Manaure</t>
  </si>
  <si>
    <t>Escuela Agricola Carraipia  - Aut</t>
  </si>
  <si>
    <t>Maicao</t>
  </si>
  <si>
    <t>Los Alamos - Aut</t>
  </si>
  <si>
    <t>San Sebastián De Buenavista</t>
  </si>
  <si>
    <t>Urumita Aut</t>
  </si>
  <si>
    <t>Urumita</t>
  </si>
  <si>
    <t>Villa Rosa</t>
  </si>
  <si>
    <t>El Callao</t>
  </si>
  <si>
    <t>Buenavista</t>
  </si>
  <si>
    <t>Area Operativa 06 - Boyacá-Casanare-Vichada</t>
  </si>
  <si>
    <t>Boyacá</t>
  </si>
  <si>
    <t>Aeropuerto Furatena  - Aut</t>
  </si>
  <si>
    <t>Quípama</t>
  </si>
  <si>
    <t>Institucion Agricola Santa Sofia</t>
  </si>
  <si>
    <t>Santa Sofía</t>
  </si>
  <si>
    <t>Villa Carmen</t>
  </si>
  <si>
    <t>Samacá</t>
  </si>
  <si>
    <t>Villa De Leiva  - Aut</t>
  </si>
  <si>
    <t>Villa De Leyva</t>
  </si>
  <si>
    <t>Saboya La Granja</t>
  </si>
  <si>
    <t>Saboyá</t>
  </si>
  <si>
    <t>La Copa</t>
  </si>
  <si>
    <t>Toca</t>
  </si>
  <si>
    <t>Guican</t>
  </si>
  <si>
    <t>Güicán De La Sierra</t>
  </si>
  <si>
    <t>Surbata Bonza</t>
  </si>
  <si>
    <t>Duitama</t>
  </si>
  <si>
    <t>U P T C</t>
  </si>
  <si>
    <t>Tunja</t>
  </si>
  <si>
    <t>Chita  - Aut</t>
  </si>
  <si>
    <t>Chita</t>
  </si>
  <si>
    <t>Capitanejo</t>
  </si>
  <si>
    <t>Chiscas</t>
  </si>
  <si>
    <t>Boavita</t>
  </si>
  <si>
    <t>Aeropuerto A Lleras C Aut</t>
  </si>
  <si>
    <t>Sogamoso</t>
  </si>
  <si>
    <t>Cerinza</t>
  </si>
  <si>
    <t>Tunguavita - Aut</t>
  </si>
  <si>
    <t>Paipa</t>
  </si>
  <si>
    <t>Nuevo Colon</t>
  </si>
  <si>
    <t>Nuevo Colón</t>
  </si>
  <si>
    <t>Sutatenza</t>
  </si>
  <si>
    <t>Villa Luisa</t>
  </si>
  <si>
    <t>Ramiriquí</t>
  </si>
  <si>
    <t>Institucion Agricola Macanal</t>
  </si>
  <si>
    <t>Macanal</t>
  </si>
  <si>
    <t xml:space="preserve">El Vivero </t>
  </si>
  <si>
    <t>Miraflores</t>
  </si>
  <si>
    <t>Campohermoso</t>
  </si>
  <si>
    <t>Aguazul</t>
  </si>
  <si>
    <t>Corinto</t>
  </si>
  <si>
    <t>Pajarito</t>
  </si>
  <si>
    <t>Aeropuerto Yopal - Aut</t>
  </si>
  <si>
    <t>Yopal</t>
  </si>
  <si>
    <t>Trinidad - Aut</t>
  </si>
  <si>
    <t>Trinidad</t>
  </si>
  <si>
    <t>Tamara - Aut</t>
  </si>
  <si>
    <t>Támara</t>
  </si>
  <si>
    <t>Paz De Ariporo</t>
  </si>
  <si>
    <t>Tame</t>
  </si>
  <si>
    <t>Valencia</t>
  </si>
  <si>
    <t>Area Operativa 07 - Nariño-Putumayo</t>
  </si>
  <si>
    <t>San Sebastián</t>
  </si>
  <si>
    <t>Acueducto Mocoa - Aut</t>
  </si>
  <si>
    <t>Putumayo</t>
  </si>
  <si>
    <t>Mocoa</t>
  </si>
  <si>
    <t>Michoacan</t>
  </si>
  <si>
    <t>Colón</t>
  </si>
  <si>
    <t>Monopamba</t>
  </si>
  <si>
    <t>Puerres</t>
  </si>
  <si>
    <t>El Encano - Aut</t>
  </si>
  <si>
    <t>Pasto</t>
  </si>
  <si>
    <t>Puerto Ospina</t>
  </si>
  <si>
    <t>Puerto Leguízamo</t>
  </si>
  <si>
    <t>Puerto Leguizamo</t>
  </si>
  <si>
    <t>Granja El Mira - - Aut</t>
  </si>
  <si>
    <t>San Andrés De Tumaco</t>
  </si>
  <si>
    <t>Paispamba</t>
  </si>
  <si>
    <t>Sotará Paispamba</t>
  </si>
  <si>
    <t>Milagros Los</t>
  </si>
  <si>
    <t>La Sierra - Aut</t>
  </si>
  <si>
    <t>La Sierra</t>
  </si>
  <si>
    <t>Obonuco</t>
  </si>
  <si>
    <t>San Bernardo</t>
  </si>
  <si>
    <t>Taminango</t>
  </si>
  <si>
    <t>El Comun</t>
  </si>
  <si>
    <t>Pupiales</t>
  </si>
  <si>
    <t>Bombona</t>
  </si>
  <si>
    <t>Consacá</t>
  </si>
  <si>
    <t>Tanama</t>
  </si>
  <si>
    <t>Samaniego</t>
  </si>
  <si>
    <t>Sindagua</t>
  </si>
  <si>
    <t>Tangua</t>
  </si>
  <si>
    <t>Funes</t>
  </si>
  <si>
    <t>Botana - Aut</t>
  </si>
  <si>
    <t>El Paraiso - Aut</t>
  </si>
  <si>
    <t>Túquerres</t>
  </si>
  <si>
    <t>Aeropuerto Guapi - Aut</t>
  </si>
  <si>
    <t>Guapi</t>
  </si>
  <si>
    <t>Iser Pamplona</t>
  </si>
  <si>
    <t>Area Operativa 08 - Santanderes-Arauca</t>
  </si>
  <si>
    <t>Norte De Santander</t>
  </si>
  <si>
    <t>Pamplona</t>
  </si>
  <si>
    <t>Ragonvalia</t>
  </si>
  <si>
    <t>Carmen De Tonchala</t>
  </si>
  <si>
    <t>San José De Cúcuta</t>
  </si>
  <si>
    <t>Salazar</t>
  </si>
  <si>
    <t>Cinera-Villa Olga Aut</t>
  </si>
  <si>
    <t>Aeropuerto Aguas Claras</t>
  </si>
  <si>
    <t>Ocaña</t>
  </si>
  <si>
    <t>Teorama</t>
  </si>
  <si>
    <t>Abrego Centro Admo</t>
  </si>
  <si>
    <t>Ábrego</t>
  </si>
  <si>
    <t>Universidad Francisco De Paula Santander</t>
  </si>
  <si>
    <t>Carare</t>
  </si>
  <si>
    <t>Puerto Parra</t>
  </si>
  <si>
    <t>Cimitarra</t>
  </si>
  <si>
    <t>El Carmen</t>
  </si>
  <si>
    <t>El Carmen De Chucurí</t>
  </si>
  <si>
    <t xml:space="preserve">El Centro </t>
  </si>
  <si>
    <t>Villa Leiva</t>
  </si>
  <si>
    <t>Sabana De Torres</t>
  </si>
  <si>
    <t>Vivero Surata  - Aut</t>
  </si>
  <si>
    <t>Suratá</t>
  </si>
  <si>
    <t>Llano Grande  - Aut</t>
  </si>
  <si>
    <t>Girón</t>
  </si>
  <si>
    <t>Escuela Agricola Cachira</t>
  </si>
  <si>
    <t>Cáchira</t>
  </si>
  <si>
    <t>Colegio Cooperativo</t>
  </si>
  <si>
    <t xml:space="preserve">La Laja </t>
  </si>
  <si>
    <t>Guadalupe</t>
  </si>
  <si>
    <t>Escuela Agricola Mogotes</t>
  </si>
  <si>
    <t>Mogotes</t>
  </si>
  <si>
    <t xml:space="preserve">El Volcan </t>
  </si>
  <si>
    <t>Cerrito</t>
  </si>
  <si>
    <t>Zapatoca</t>
  </si>
  <si>
    <t xml:space="preserve">El Palmar </t>
  </si>
  <si>
    <t>Palmar</t>
  </si>
  <si>
    <t>Berlin</t>
  </si>
  <si>
    <t>Tona</t>
  </si>
  <si>
    <t>Tunebia</t>
  </si>
  <si>
    <t>Toledo</t>
  </si>
  <si>
    <t>Venta De Cajibio</t>
  </si>
  <si>
    <t>Area Operativa 09 - Cauca-Valle-Caldas</t>
  </si>
  <si>
    <t>Cajibío</t>
  </si>
  <si>
    <t>Lomitas</t>
  </si>
  <si>
    <t>Santander De Quilichao</t>
  </si>
  <si>
    <t>Palmira Ica</t>
  </si>
  <si>
    <t>Valle Del Cauca</t>
  </si>
  <si>
    <t>Barragan</t>
  </si>
  <si>
    <t>Tuluá</t>
  </si>
  <si>
    <t>San Marcos</t>
  </si>
  <si>
    <t>Bugalagrande</t>
  </si>
  <si>
    <t>Mateguadua</t>
  </si>
  <si>
    <t>Cumbarco</t>
  </si>
  <si>
    <t>Sevilla</t>
  </si>
  <si>
    <t>La Bohemia</t>
  </si>
  <si>
    <t>Bellavista</t>
  </si>
  <si>
    <t>Anserma</t>
  </si>
  <si>
    <t>Tesorito Finca  - Aut</t>
  </si>
  <si>
    <t>Manizales</t>
  </si>
  <si>
    <t>Jabalcon</t>
  </si>
  <si>
    <t>Area Operativa 10 - Tolima</t>
  </si>
  <si>
    <t>Saldaña</t>
  </si>
  <si>
    <t>Pst De Monta</t>
  </si>
  <si>
    <t>Prado</t>
  </si>
  <si>
    <t>Guamo</t>
  </si>
  <si>
    <t>Valle De San Juan</t>
  </si>
  <si>
    <t>Chicoral</t>
  </si>
  <si>
    <t>Espinal</t>
  </si>
  <si>
    <t>Jerusalen</t>
  </si>
  <si>
    <t>Jerusalén</t>
  </si>
  <si>
    <t>Perales Hato Opia</t>
  </si>
  <si>
    <t>Santa Isabel</t>
  </si>
  <si>
    <t xml:space="preserve">El Salto </t>
  </si>
  <si>
    <t>Ambalema</t>
  </si>
  <si>
    <t>Armero Granja</t>
  </si>
  <si>
    <t>Armero</t>
  </si>
  <si>
    <t>Villahermosa</t>
  </si>
  <si>
    <t>Demostracion Granja  - Aut</t>
  </si>
  <si>
    <t>Chaparral</t>
  </si>
  <si>
    <t>Mesa De Pole</t>
  </si>
  <si>
    <t>Ataco</t>
  </si>
  <si>
    <t>San Antonio Quinta</t>
  </si>
  <si>
    <t>San Antonio</t>
  </si>
  <si>
    <t>San Sebastián De Mariquita</t>
  </si>
  <si>
    <t>Samana</t>
  </si>
  <si>
    <t>Samaná</t>
  </si>
  <si>
    <t>Pandi</t>
  </si>
  <si>
    <t>Area Operativa 11 - Cundinamarca-Amazonas</t>
  </si>
  <si>
    <t>Ita Valsalice</t>
  </si>
  <si>
    <t>Silvania</t>
  </si>
  <si>
    <t>Pasca</t>
  </si>
  <si>
    <t>Tibaitata</t>
  </si>
  <si>
    <t>Mosquera</t>
  </si>
  <si>
    <t>Mercedes</t>
  </si>
  <si>
    <t>Anapoima</t>
  </si>
  <si>
    <t>Guasca</t>
  </si>
  <si>
    <t>Granja San Jorge</t>
  </si>
  <si>
    <t>Soacha</t>
  </si>
  <si>
    <t>Silos</t>
  </si>
  <si>
    <t>Chocontá</t>
  </si>
  <si>
    <t>Suasuque</t>
  </si>
  <si>
    <t>Sopó</t>
  </si>
  <si>
    <t>Villa Ines</t>
  </si>
  <si>
    <t>Facatativá</t>
  </si>
  <si>
    <t>C.Univ.Agrop-Udca</t>
  </si>
  <si>
    <t>Bogotá, D.C.</t>
  </si>
  <si>
    <t>Bogotá, D.C</t>
  </si>
  <si>
    <t>Nueva Generacion</t>
  </si>
  <si>
    <t>Colegio San Cayetano</t>
  </si>
  <si>
    <t>Isla Del Santuario</t>
  </si>
  <si>
    <t>Fúquene</t>
  </si>
  <si>
    <t>La Bolsa</t>
  </si>
  <si>
    <t>Choachí</t>
  </si>
  <si>
    <t>La Chorrera</t>
  </si>
  <si>
    <t>Código</t>
  </si>
  <si>
    <t>Nombre</t>
  </si>
  <si>
    <t>Departamento</t>
  </si>
  <si>
    <t>Municipio</t>
  </si>
  <si>
    <t>Área Operativa</t>
  </si>
  <si>
    <t>Etiqueta</t>
  </si>
  <si>
    <t>Latitud</t>
  </si>
  <si>
    <t>Longitud</t>
  </si>
  <si>
    <t>Altitud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</si>
  <si>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</si>
  <si>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</si>
  <si>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</si>
  <si>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</si>
  <si>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</si>
  <si>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</si>
  <si>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</si>
  <si>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</si>
  <si>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</si>
  <si>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</si>
  <si>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</si>
  <si>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</si>
  <si>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</si>
  <si>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</si>
  <si>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</si>
  <si>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</si>
  <si>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</si>
  <si>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</si>
  <si>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</si>
  <si>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</si>
  <si>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</si>
  <si>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</si>
  <si>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</si>
  <si>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</si>
  <si>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</si>
  <si>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</si>
  <si>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</si>
  <si>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</si>
  <si>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</si>
  <si>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</si>
  <si>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</si>
  <si>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PROM TMED 1981-2010</t>
  </si>
  <si>
    <t>PROM MES</t>
  </si>
  <si>
    <t>ANOM MES</t>
  </si>
  <si>
    <t>GRANJA EL MIRA - - AUT [51025090]</t>
  </si>
  <si>
    <t>Tumaco</t>
  </si>
  <si>
    <t>TSSM_MEDIA_D</t>
  </si>
  <si>
    <t>1.550194444</t>
  </si>
  <si>
    <t>-78.69558333</t>
  </si>
  <si>
    <t>BOTANA - AUT [52055210]</t>
  </si>
  <si>
    <t>1.16</t>
  </si>
  <si>
    <t>-77.27880556</t>
  </si>
  <si>
    <t>2820</t>
  </si>
  <si>
    <t>AEROPUERTO GUAPI - AUT [53045040]</t>
  </si>
  <si>
    <t>2.574416667</t>
  </si>
  <si>
    <t>-77.89475</t>
  </si>
  <si>
    <t>42</t>
  </si>
  <si>
    <t>LA LIBERTAD - AUT [35025110]</t>
  </si>
  <si>
    <t>4.057415</t>
  </si>
  <si>
    <t>-73.467865</t>
  </si>
  <si>
    <t>340</t>
  </si>
  <si>
    <t>PUERTO INIRIDA - AUT [31095030]</t>
  </si>
  <si>
    <t>3.874444</t>
  </si>
  <si>
    <t>-67.91911111</t>
  </si>
  <si>
    <t>98</t>
  </si>
  <si>
    <t>AEROPUERTO YOPAL - AUT [35215020]</t>
  </si>
  <si>
    <t>5.320444444</t>
  </si>
  <si>
    <t>-72.3875</t>
  </si>
  <si>
    <t>325</t>
  </si>
  <si>
    <t>TUNGUAVITA - AUT [24035430]</t>
  </si>
  <si>
    <t>5.74583</t>
  </si>
  <si>
    <t>-73.11636</t>
  </si>
  <si>
    <t>2521</t>
  </si>
  <si>
    <t>LOS ALAMOS - AUT [25025002]</t>
  </si>
  <si>
    <t>9.304055556</t>
  </si>
  <si>
    <t>-74.27363889</t>
  </si>
  <si>
    <t>EL GUAMO - AUT [29015000]</t>
  </si>
  <si>
    <t>Bolivar</t>
  </si>
  <si>
    <t>10.034607</t>
  </si>
  <si>
    <t>-74.976638</t>
  </si>
  <si>
    <t>75</t>
  </si>
  <si>
    <t>TAMARA - AUT [35235050]</t>
  </si>
  <si>
    <t>5.818583333</t>
  </si>
  <si>
    <t>-72.16677778</t>
  </si>
  <si>
    <t>117</t>
  </si>
  <si>
    <t>INSTITUCION AGRICOLA MACANAL [35075040]</t>
  </si>
  <si>
    <t>4.974361111</t>
  </si>
  <si>
    <t>-73.31675</t>
  </si>
  <si>
    <t>1300</t>
  </si>
  <si>
    <t>ALBANIA [23125060]</t>
  </si>
  <si>
    <t>5.758333333</t>
  </si>
  <si>
    <t>-73.91333333</t>
  </si>
  <si>
    <t>1690</t>
  </si>
  <si>
    <t>ESCUELA AGRICOLA CACHIRA [23195180]</t>
  </si>
  <si>
    <t>7.735277778</t>
  </si>
  <si>
    <t>-73.05166667</t>
  </si>
  <si>
    <t>1882</t>
  </si>
  <si>
    <t>SALAZAR [16025030]</t>
  </si>
  <si>
    <t>7.774583333</t>
  </si>
  <si>
    <t>-72.83055556</t>
  </si>
  <si>
    <t>860</t>
  </si>
  <si>
    <t>UNIBAN [12015020]</t>
  </si>
  <si>
    <t>7.825916667</t>
  </si>
  <si>
    <t>-76.65133333</t>
  </si>
  <si>
    <t>43</t>
  </si>
  <si>
    <t>CARMEN DE TONCHALA [16025010]</t>
  </si>
  <si>
    <t>7.848888889</t>
  </si>
  <si>
    <t>-72.56611111</t>
  </si>
  <si>
    <t>285</t>
  </si>
  <si>
    <t>ESCUELA AGRICOLA CARRAIPIA  - AUT [15085030]</t>
  </si>
  <si>
    <t>11.21675</t>
  </si>
  <si>
    <t>-72.35994444</t>
  </si>
  <si>
    <t>118</t>
  </si>
  <si>
    <t>LA SALADA [27015260]</t>
  </si>
  <si>
    <t>6.048361111</t>
  </si>
  <si>
    <t>-75.62466667</t>
  </si>
  <si>
    <t>1923</t>
  </si>
  <si>
    <t>ZAPATOCA [24055030]</t>
  </si>
  <si>
    <t>6.792777778</t>
  </si>
  <si>
    <t>-73.28275</t>
  </si>
  <si>
    <t>1810</t>
  </si>
  <si>
    <t>VOLCAN EL [24035400]</t>
  </si>
  <si>
    <t>6.845277778</t>
  </si>
  <si>
    <t>-72.67777778</t>
  </si>
  <si>
    <t>2841</t>
  </si>
  <si>
    <t>CENTRO EL [23155040]</t>
  </si>
  <si>
    <t>6.859555556</t>
  </si>
  <si>
    <t>-73.76508333</t>
  </si>
  <si>
    <t>114</t>
  </si>
  <si>
    <t>CHITA  - AUT [24035250]</t>
  </si>
  <si>
    <t>6.18778</t>
  </si>
  <si>
    <t>-72.46556</t>
  </si>
  <si>
    <t>2961</t>
  </si>
  <si>
    <t>EL PENOL [23085110]</t>
  </si>
  <si>
    <t>6.2138889</t>
  </si>
  <si>
    <t>-75.241388889</t>
  </si>
  <si>
    <t>2022</t>
  </si>
  <si>
    <t>LAJA LA [24015250]</t>
  </si>
  <si>
    <t>6.237166667</t>
  </si>
  <si>
    <t>-73.41538889</t>
  </si>
  <si>
    <t>1400</t>
  </si>
  <si>
    <t>CIMITARRA [23125120]</t>
  </si>
  <si>
    <t>6.308611111</t>
  </si>
  <si>
    <t>-73.95222222</t>
  </si>
  <si>
    <t>198</t>
  </si>
  <si>
    <t>TULIO OSPINA [27015090]</t>
  </si>
  <si>
    <t>6.319694444</t>
  </si>
  <si>
    <t>-75.55325</t>
  </si>
  <si>
    <t>1453</t>
  </si>
  <si>
    <t>URRAO [11075020]</t>
  </si>
  <si>
    <t>6.298305556</t>
  </si>
  <si>
    <t>-76.143305556</t>
  </si>
  <si>
    <t>1833</t>
  </si>
  <si>
    <t>BOAVITA [24035330]</t>
  </si>
  <si>
    <t>6.328972222</t>
  </si>
  <si>
    <t>-72.58227778</t>
  </si>
  <si>
    <t>2150</t>
  </si>
  <si>
    <t>LA ALDEA [26205080]</t>
  </si>
  <si>
    <t>6.341055556</t>
  </si>
  <si>
    <t>-75.70094444</t>
  </si>
  <si>
    <t>1737</t>
  </si>
  <si>
    <t>CHIMA [24015260]</t>
  </si>
  <si>
    <t>6.355</t>
  </si>
  <si>
    <t>-73.36833333</t>
  </si>
  <si>
    <t>190</t>
  </si>
  <si>
    <t>ALEJANDRIA [23085030]</t>
  </si>
  <si>
    <t>6.37625</t>
  </si>
  <si>
    <t>-75.14338889</t>
  </si>
  <si>
    <t>1712</t>
  </si>
  <si>
    <t>TAME [36025010]</t>
  </si>
  <si>
    <t>6.456194444</t>
  </si>
  <si>
    <t>-71.74502778</t>
  </si>
  <si>
    <t>350</t>
  </si>
  <si>
    <t>GUICAN [24035070]</t>
  </si>
  <si>
    <t>Guicán</t>
  </si>
  <si>
    <t>6.463472222</t>
  </si>
  <si>
    <t>-72.40919444</t>
  </si>
  <si>
    <t>2963</t>
  </si>
  <si>
    <t>ESCUELA AGRICOLA MOGOTES [24025040]</t>
  </si>
  <si>
    <t>6.47</t>
  </si>
  <si>
    <t>-72.96888889</t>
  </si>
  <si>
    <t>1673</t>
  </si>
  <si>
    <t>GRANJA EXPERIMENTAL EL NUS [23085080]</t>
  </si>
  <si>
    <t>6.483583333</t>
  </si>
  <si>
    <t>-74.83669444</t>
  </si>
  <si>
    <t>859</t>
  </si>
  <si>
    <t>CAPITANEJO [24035260]</t>
  </si>
  <si>
    <t>6.520722222</t>
  </si>
  <si>
    <t>-72.69661111</t>
  </si>
  <si>
    <t>1160</t>
  </si>
  <si>
    <t>CHISCAS [24035310]</t>
  </si>
  <si>
    <t>6.549527778</t>
  </si>
  <si>
    <t>-72.50472222</t>
  </si>
  <si>
    <t>2350</t>
  </si>
  <si>
    <t>PALMAR EL [24055040]</t>
  </si>
  <si>
    <t>6.549722222</t>
  </si>
  <si>
    <t>-73.292</t>
  </si>
  <si>
    <t>940</t>
  </si>
  <si>
    <t>CARARE [23125050]</t>
  </si>
  <si>
    <t>6.649444444</t>
  </si>
  <si>
    <t>-74.06138889</t>
  </si>
  <si>
    <t>168</t>
  </si>
  <si>
    <t>CARMEN EL [23145020]</t>
  </si>
  <si>
    <t>6.696388889</t>
  </si>
  <si>
    <t>-73.51</t>
  </si>
  <si>
    <t>805</t>
  </si>
  <si>
    <t>PAZ DE ARIPORO [36015010]</t>
  </si>
  <si>
    <t>5.878527778</t>
  </si>
  <si>
    <t>-71.88719444</t>
  </si>
  <si>
    <t>342</t>
  </si>
  <si>
    <t>CERINZA [240354200]</t>
  </si>
  <si>
    <t>5.96225</t>
  </si>
  <si>
    <t>-72.9385</t>
  </si>
  <si>
    <t>2643</t>
  </si>
  <si>
    <t>MESA DE POLE [22055020]</t>
  </si>
  <si>
    <t>3.455777778</t>
  </si>
  <si>
    <t>-75.53636111</t>
  </si>
  <si>
    <t>699</t>
  </si>
  <si>
    <t>PALMIRA ICA [26075010]</t>
  </si>
  <si>
    <t>3.513472222</t>
  </si>
  <si>
    <t>-76.314888889</t>
  </si>
  <si>
    <t>1018</t>
  </si>
  <si>
    <t>LAS GAVIOTAS [34015010]</t>
  </si>
  <si>
    <t>4.553891</t>
  </si>
  <si>
    <t>-70.930225</t>
  </si>
  <si>
    <t>173</t>
  </si>
  <si>
    <t>JABALCON [21135020]</t>
  </si>
  <si>
    <t>3.85575</t>
  </si>
  <si>
    <t>-75.01575</t>
  </si>
  <si>
    <t>313</t>
  </si>
  <si>
    <t>BELLAVISTA [26145020]</t>
  </si>
  <si>
    <t>5.275944444</t>
  </si>
  <si>
    <t>-75.800138889</t>
  </si>
  <si>
    <t>1984</t>
  </si>
  <si>
    <t>ALBANIA [23025040]</t>
  </si>
  <si>
    <t>Mariquita</t>
  </si>
  <si>
    <t>5.301108889</t>
  </si>
  <si>
    <t>-74.914580556</t>
  </si>
  <si>
    <t>788</t>
  </si>
  <si>
    <t>VENTA DE CAJIBIO [26025090]</t>
  </si>
  <si>
    <t>2.58475</t>
  </si>
  <si>
    <t>-76.561833333</t>
  </si>
  <si>
    <t>1850</t>
  </si>
  <si>
    <t>SANTA ISABEL [21245140]</t>
  </si>
  <si>
    <t>4.711861111</t>
  </si>
  <si>
    <t>-75.09445556</t>
  </si>
  <si>
    <t>2288</t>
  </si>
  <si>
    <t>NUEVO COLON [35075010]</t>
  </si>
  <si>
    <t>5.352694444</t>
  </si>
  <si>
    <t>-73.45377778</t>
  </si>
  <si>
    <t>2438</t>
  </si>
  <si>
    <t>GUAMO [21185030]</t>
  </si>
  <si>
    <t>4.008833333</t>
  </si>
  <si>
    <t>-74.98138889</t>
  </si>
  <si>
    <t>332</t>
  </si>
  <si>
    <t>BARRAGAN [26105140]</t>
  </si>
  <si>
    <t>4.033055556</t>
  </si>
  <si>
    <t>-75.888027778</t>
  </si>
  <si>
    <t>2902</t>
  </si>
  <si>
    <t>SAMANA [23055040]</t>
  </si>
  <si>
    <t>5.418288056</t>
  </si>
  <si>
    <t>-74.992927778</t>
  </si>
  <si>
    <t>1532</t>
  </si>
  <si>
    <t>VILLA LUISA [35075030]</t>
  </si>
  <si>
    <t>5.422222222</t>
  </si>
  <si>
    <t>-73.34941667</t>
  </si>
  <si>
    <t>2200</t>
  </si>
  <si>
    <t>ISLA DEL SANTUARIO [24015120]</t>
  </si>
  <si>
    <t>5.467277778</t>
  </si>
  <si>
    <t>-73.73480556</t>
  </si>
  <si>
    <t>2580</t>
  </si>
  <si>
    <t>INSTITUCION AGRICOLA SANTA SOFIA [24015090]</t>
  </si>
  <si>
    <t>5.710666667</t>
  </si>
  <si>
    <t>-73.60227778</t>
  </si>
  <si>
    <t>2300</t>
  </si>
  <si>
    <t>SALTO EL [21255080]</t>
  </si>
  <si>
    <t>4.783778</t>
  </si>
  <si>
    <t>-74.76794444</t>
  </si>
  <si>
    <t>308</t>
  </si>
  <si>
    <t>LOMITAS [26025110]</t>
  </si>
  <si>
    <t>3.075388889</t>
  </si>
  <si>
    <t>-76.55625</t>
  </si>
  <si>
    <t>1009</t>
  </si>
  <si>
    <t>C.UNIV.AGROP-UDCA [21206260]</t>
  </si>
  <si>
    <t>4.798638889</t>
  </si>
  <si>
    <t>-74.04972222</t>
  </si>
  <si>
    <t>2570</t>
  </si>
  <si>
    <t>VILLA CARMEN [24015220]</t>
  </si>
  <si>
    <t>5.509388889</t>
  </si>
  <si>
    <t>-73.49577778</t>
  </si>
  <si>
    <t>2600</t>
  </si>
  <si>
    <t>AEROPUERTO FURATENA  - AUT [23125140]</t>
  </si>
  <si>
    <t>5.520833333</t>
  </si>
  <si>
    <t>-74.18241667</t>
  </si>
  <si>
    <t>1250</t>
  </si>
  <si>
    <t>CUMBARCO [26125130]</t>
  </si>
  <si>
    <t>4.185055556</t>
  </si>
  <si>
    <t>-75.83236111</t>
  </si>
  <si>
    <t>1749</t>
  </si>
  <si>
    <t>VALLE DE SAN JUAN [21185080]</t>
  </si>
  <si>
    <t>4.216458333</t>
  </si>
  <si>
    <t>-75.104611111</t>
  </si>
  <si>
    <t>591</t>
  </si>
  <si>
    <t>PANDI [21195060]</t>
  </si>
  <si>
    <t>4.192722222</t>
  </si>
  <si>
    <t>-74.48741667</t>
  </si>
  <si>
    <t>950</t>
  </si>
  <si>
    <t>BOHEMIA LA [26135100]</t>
  </si>
  <si>
    <t>4.878027778</t>
  </si>
  <si>
    <t>-75.87755556</t>
  </si>
  <si>
    <t>995</t>
  </si>
  <si>
    <t>GUASCA [21205700]</t>
  </si>
  <si>
    <t>4.877953</t>
  </si>
  <si>
    <t>-73.864453</t>
  </si>
  <si>
    <t>2750</t>
  </si>
  <si>
    <t>PALACIO-VEGALARGA [21115100]</t>
  </si>
  <si>
    <t>2.942638889</t>
  </si>
  <si>
    <t>-75.06638889</t>
  </si>
  <si>
    <t>1100</t>
  </si>
  <si>
    <t>CHICORAL [21215080]</t>
  </si>
  <si>
    <t>4.231527778</t>
  </si>
  <si>
    <t>-74.99536111</t>
  </si>
  <si>
    <t>432</t>
  </si>
  <si>
    <t>AEROPUERTO A LLERAS C AUT [24035340]</t>
  </si>
  <si>
    <t>5.676944444</t>
  </si>
  <si>
    <t>-72.96791667</t>
  </si>
  <si>
    <t>2500</t>
  </si>
  <si>
    <t>SAN ALFONSO [21145040]</t>
  </si>
  <si>
    <t>3.373361111</t>
  </si>
  <si>
    <t>-75.11011111</t>
  </si>
  <si>
    <t>440</t>
  </si>
  <si>
    <t>MESETAS [32075050]</t>
  </si>
  <si>
    <t>3.38008</t>
  </si>
  <si>
    <t>-74.043</t>
  </si>
  <si>
    <t>556</t>
  </si>
  <si>
    <t>CUMARIBO [33055010]</t>
  </si>
  <si>
    <t>4.494806</t>
  </si>
  <si>
    <t>-69.812306</t>
  </si>
  <si>
    <t>158</t>
  </si>
  <si>
    <t>CAMPOHERMOSO [35085050]</t>
  </si>
  <si>
    <t>5.0345</t>
  </si>
  <si>
    <t>-73.10366667</t>
  </si>
  <si>
    <t>SILOS [21205740]</t>
  </si>
  <si>
    <t>5.117722222</t>
  </si>
  <si>
    <t>-73.70141667</t>
  </si>
  <si>
    <t>2709</t>
  </si>
  <si>
    <t>PERALES HATO OPIA [21245010]</t>
  </si>
  <si>
    <t>4.429666667</t>
  </si>
  <si>
    <t>-75.20052222</t>
  </si>
  <si>
    <t>826</t>
  </si>
  <si>
    <t>VIVERO EL [35085040]</t>
  </si>
  <si>
    <t>5.192555556</t>
  </si>
  <si>
    <t>-73.14477778</t>
  </si>
  <si>
    <t>1640</t>
  </si>
  <si>
    <t>ARMERO GRANJA [21255090]</t>
  </si>
  <si>
    <t>Armero (Guayabal)</t>
  </si>
  <si>
    <t>5</t>
  </si>
  <si>
    <t>-74.899991667</t>
  </si>
  <si>
    <t>321</t>
  </si>
  <si>
    <t>VILLAHERMOSA [21255120]</t>
  </si>
  <si>
    <t>5.026761944</t>
  </si>
  <si>
    <t>-75.117336111</t>
  </si>
  <si>
    <t>2069</t>
  </si>
  <si>
    <t>SUTATENZA [35075020]</t>
  </si>
  <si>
    <t>5.022277778</t>
  </si>
  <si>
    <t>-73.44916667</t>
  </si>
  <si>
    <t>1930</t>
  </si>
  <si>
    <t>TESORITO FINCA  - AUT [26155170]</t>
  </si>
  <si>
    <t>5.032222222</t>
  </si>
  <si>
    <t>-75.43833333</t>
  </si>
  <si>
    <t>2325</t>
  </si>
  <si>
    <t>PAISPAMBA [52015010]</t>
  </si>
  <si>
    <t>Sotará (Paispamba)</t>
  </si>
  <si>
    <t>2.249722222</t>
  </si>
  <si>
    <t>-76.61194444</t>
  </si>
  <si>
    <t>2450</t>
  </si>
  <si>
    <t>ANCHIQUE [21135030]</t>
  </si>
  <si>
    <t>3.573833333</t>
  </si>
  <si>
    <t>-75.109</t>
  </si>
  <si>
    <t>415</t>
  </si>
  <si>
    <t>JERUSALEN [21235010]</t>
  </si>
  <si>
    <t>4.561805556</t>
  </si>
  <si>
    <t>-74.70238889</t>
  </si>
  <si>
    <t>297</t>
  </si>
  <si>
    <t>MERCEDES [21205660]</t>
  </si>
  <si>
    <t>4.5791</t>
  </si>
  <si>
    <t>-74.52318</t>
  </si>
  <si>
    <t>765</t>
  </si>
  <si>
    <t>HACIENDA TUNEZ [26175040]</t>
  </si>
  <si>
    <t>5.80025</t>
  </si>
  <si>
    <t>-75.65097222</t>
  </si>
  <si>
    <t>604</t>
  </si>
  <si>
    <t>SURBATA BONZA [24035120]</t>
  </si>
  <si>
    <t>5.802444444</t>
  </si>
  <si>
    <t>-73.07447222</t>
  </si>
  <si>
    <t>2485</t>
  </si>
  <si>
    <t>SANTA ANA - AUT [21145080]</t>
  </si>
  <si>
    <t>3.589777778</t>
  </si>
  <si>
    <t>-74.70294444</t>
  </si>
  <si>
    <t>1410</t>
  </si>
  <si>
    <t>GRANJA SAN JORGE [21205720]</t>
  </si>
  <si>
    <t>4.50575</t>
  </si>
  <si>
    <t>-74.18927778</t>
  </si>
  <si>
    <t>2900</t>
  </si>
  <si>
    <t>AGUAZUL [35195030]</t>
  </si>
  <si>
    <t>5.177083333</t>
  </si>
  <si>
    <t>-72.54738889</t>
  </si>
  <si>
    <t>380</t>
  </si>
  <si>
    <t>ALTAMIRA EL GRIFO AUT [21025030]</t>
  </si>
  <si>
    <t>2.079166667</t>
  </si>
  <si>
    <t>-75.73622222</t>
  </si>
  <si>
    <t>1368</t>
  </si>
  <si>
    <t>LA MACARENA [32035010]</t>
  </si>
  <si>
    <t>2.176139</t>
  </si>
  <si>
    <t>-73.793472</t>
  </si>
  <si>
    <t>227</t>
  </si>
  <si>
    <t>MONOPAMBA [47015080]</t>
  </si>
  <si>
    <t>0.804916667</t>
  </si>
  <si>
    <t>-77.30361111</t>
  </si>
  <si>
    <t>1776</t>
  </si>
  <si>
    <t>CUBA HACIENDA [25025160]</t>
  </si>
  <si>
    <t>Cordoba</t>
  </si>
  <si>
    <t>8.003888889</t>
  </si>
  <si>
    <t>-75.40277778</t>
  </si>
  <si>
    <t>50</t>
  </si>
  <si>
    <t>REPRESA URRA [13015040]</t>
  </si>
  <si>
    <t>8.014166667</t>
  </si>
  <si>
    <t>-76.20305556</t>
  </si>
  <si>
    <t>300</t>
  </si>
  <si>
    <t>DOCTRINA LA [13085010]</t>
  </si>
  <si>
    <t>9.297222222</t>
  </si>
  <si>
    <t>-75.89277778</t>
  </si>
  <si>
    <t>UNISUCRE AUT [25025270]</t>
  </si>
  <si>
    <t>9.316388889</t>
  </si>
  <si>
    <t>-75.3875</t>
  </si>
  <si>
    <t>160</t>
  </si>
  <si>
    <t>AEROPUERTO RAFAEL BARVO [25025080]</t>
  </si>
  <si>
    <t>Corozal</t>
  </si>
  <si>
    <t>9.333888889</t>
  </si>
  <si>
    <t>-75.28305556</t>
  </si>
  <si>
    <t>166</t>
  </si>
  <si>
    <t>MANAURE [15075030]</t>
  </si>
  <si>
    <t>11.78105556</t>
  </si>
  <si>
    <t>-72.4635</t>
  </si>
  <si>
    <t>1</t>
  </si>
  <si>
    <t>ABREGO CENTRO ADMO [16055040]</t>
  </si>
  <si>
    <t>8.087222222</t>
  </si>
  <si>
    <t>-73.22305556</t>
  </si>
  <si>
    <t>1430</t>
  </si>
  <si>
    <t>TUNEBIA [37035010]</t>
  </si>
  <si>
    <t>7.006111111</t>
  </si>
  <si>
    <t>-72.11583333</t>
  </si>
  <si>
    <t>370</t>
  </si>
  <si>
    <t>LLANO GRANDE  - AUT [23195110]</t>
  </si>
  <si>
    <t>7.025555556</t>
  </si>
  <si>
    <t>-73.16722222</t>
  </si>
  <si>
    <t>777</t>
  </si>
  <si>
    <t>CINERA-VILLA OLGA AUT [16025040]</t>
  </si>
  <si>
    <t>8.16728</t>
  </si>
  <si>
    <t>-72.47878</t>
  </si>
  <si>
    <t>96</t>
  </si>
  <si>
    <t>BERLIN [37015020]</t>
  </si>
  <si>
    <t>7.186944444</t>
  </si>
  <si>
    <t>-72.86861111</t>
  </si>
  <si>
    <t>3214</t>
  </si>
  <si>
    <t>VILLA LEIVA [23185010]</t>
  </si>
  <si>
    <t>7.456111111</t>
  </si>
  <si>
    <t>-73.53722222</t>
  </si>
  <si>
    <t>328</t>
  </si>
  <si>
    <t>PLANETA RICA  - AUT [25025190]</t>
  </si>
  <si>
    <t>8.399333333</t>
  </si>
  <si>
    <t>-75.58372222</t>
  </si>
  <si>
    <t>90</t>
  </si>
  <si>
    <t>VILLA ROSA [28035010]</t>
  </si>
  <si>
    <t>10.19066667</t>
  </si>
  <si>
    <t>-73.54738889</t>
  </si>
  <si>
    <t>70</t>
  </si>
  <si>
    <t>URUMITA AUT [28015070]</t>
  </si>
  <si>
    <t>10.56638889</t>
  </si>
  <si>
    <t>-73.01638889</t>
  </si>
  <si>
    <t>255</t>
  </si>
  <si>
    <t>COLEGIO COOPERATIVO [23205020]</t>
  </si>
  <si>
    <t>7.475</t>
  </si>
  <si>
    <t>-73.92555556</t>
  </si>
  <si>
    <t>165</t>
  </si>
  <si>
    <t>EL CALLAO  [28035020]</t>
  </si>
  <si>
    <t>10.36305556</t>
  </si>
  <si>
    <t>-73.31944444</t>
  </si>
  <si>
    <t>110</t>
  </si>
  <si>
    <t>RAGONVALIA [16015100]</t>
  </si>
  <si>
    <t>7.576666667</t>
  </si>
  <si>
    <t>-72.48388889</t>
  </si>
  <si>
    <t>1550</t>
  </si>
  <si>
    <t>AEROPUERTO AGUAS CLARAS [16055010]</t>
  </si>
  <si>
    <t>8.315277778</t>
  </si>
  <si>
    <t>-73.3575</t>
  </si>
  <si>
    <t>1435</t>
  </si>
  <si>
    <t>ISER PAMPLONA [16015020]</t>
  </si>
  <si>
    <t>7.373111111</t>
  </si>
  <si>
    <t>-72.645</t>
  </si>
  <si>
    <t>2340</t>
  </si>
  <si>
    <t>SAN PABLO [29035110]</t>
  </si>
  <si>
    <t>10.04316667</t>
  </si>
  <si>
    <t>-75.25861111</t>
  </si>
  <si>
    <t>SALADO EL [13075020]</t>
  </si>
  <si>
    <t>8.913888889</t>
  </si>
  <si>
    <t>-75.58222222</t>
  </si>
  <si>
    <t>40</t>
  </si>
  <si>
    <t>EL ENCANO - AUT [47015100]</t>
  </si>
  <si>
    <t>1.159944444</t>
  </si>
  <si>
    <t>-77.16147222</t>
  </si>
  <si>
    <t>2830</t>
  </si>
  <si>
    <t>BOMBONA [52055030]</t>
  </si>
  <si>
    <t>1.184361111</t>
  </si>
  <si>
    <t>-77.46511111</t>
  </si>
  <si>
    <t>1493</t>
  </si>
  <si>
    <t>VALPARAISO [44045020]</t>
  </si>
  <si>
    <t>Caqueta</t>
  </si>
  <si>
    <t>1.19525</t>
  </si>
  <si>
    <t>-75.70447222</t>
  </si>
  <si>
    <t>270</t>
  </si>
  <si>
    <t>OBONUCO [52045010]</t>
  </si>
  <si>
    <t>1.198222222</t>
  </si>
  <si>
    <t>-77.30308333</t>
  </si>
  <si>
    <t>2710</t>
  </si>
  <si>
    <t>MICHOACAN [47015040]</t>
  </si>
  <si>
    <t>1.198277778</t>
  </si>
  <si>
    <t>-76.96097222</t>
  </si>
  <si>
    <t>2100</t>
  </si>
  <si>
    <t>MILAGROS LOS [52025020]</t>
  </si>
  <si>
    <t>1.753333333</t>
  </si>
  <si>
    <t>-76.89166667</t>
  </si>
  <si>
    <t>MITU [42075010]</t>
  </si>
  <si>
    <t>Vaupes</t>
  </si>
  <si>
    <t>1.259702</t>
  </si>
  <si>
    <t>-70.239204</t>
  </si>
  <si>
    <t>VALENCIA [44015030]</t>
  </si>
  <si>
    <t>1.900416667</t>
  </si>
  <si>
    <t>-76.66875</t>
  </si>
  <si>
    <t>SAN JOSE DE FRAGUA [44045010]</t>
  </si>
  <si>
    <t>1.325138889</t>
  </si>
  <si>
    <t>-75.9615</t>
  </si>
  <si>
    <t>320</t>
  </si>
  <si>
    <t>TANAMA [52055060]</t>
  </si>
  <si>
    <t>1.373555556</t>
  </si>
  <si>
    <t>-77.58305556</t>
  </si>
  <si>
    <t>1500</t>
  </si>
  <si>
    <t>FUNES [52055200]</t>
  </si>
  <si>
    <t>1.004222222</t>
  </si>
  <si>
    <t>-77.44580556</t>
  </si>
  <si>
    <t>2181</t>
  </si>
  <si>
    <t>SINDAGUA [52055090]</t>
  </si>
  <si>
    <t>1.107583333</t>
  </si>
  <si>
    <t>-77.38936111</t>
  </si>
  <si>
    <t>2800</t>
  </si>
  <si>
    <t>SAN BERNARDO [52045030]</t>
  </si>
  <si>
    <t>1.538722222</t>
  </si>
  <si>
    <t>-77.03261111</t>
  </si>
  <si>
    <t>2190</t>
  </si>
  <si>
    <t>TAMINANGO [52045040]</t>
  </si>
  <si>
    <t>1.549166667</t>
  </si>
  <si>
    <t>-77.2675</t>
  </si>
  <si>
    <t>1875</t>
  </si>
  <si>
    <t>NUEVA GENERACION [21206600]</t>
  </si>
  <si>
    <t>4.786594</t>
  </si>
  <si>
    <t>-74.102247</t>
  </si>
  <si>
    <t>2590</t>
  </si>
  <si>
    <t>PASCA [21195190]</t>
  </si>
  <si>
    <t>4.307189</t>
  </si>
  <si>
    <t>-74.308399</t>
  </si>
  <si>
    <t>2187</t>
  </si>
  <si>
    <t>SINCERIN  - AUT [29035000]</t>
  </si>
  <si>
    <t>10.14258333</t>
  </si>
  <si>
    <t>-75.27827778</t>
  </si>
  <si>
    <t>ITA VALSALICE [21195120]</t>
  </si>
  <si>
    <t>4.39292</t>
  </si>
  <si>
    <t>-74.39272</t>
  </si>
  <si>
    <t>1421</t>
  </si>
  <si>
    <t>ARBOLETES [12045010]</t>
  </si>
  <si>
    <t>8.846944444</t>
  </si>
  <si>
    <t>-76.43194444</t>
  </si>
  <si>
    <t>4</t>
  </si>
  <si>
    <t>DEMOSTRACION GRANJA  - AUT [22045010]</t>
  </si>
  <si>
    <t>3.722444444</t>
  </si>
  <si>
    <t>-75.50344444</t>
  </si>
  <si>
    <t>895</t>
  </si>
  <si>
    <t>SAN ANTONIO QUINTA [22065040]</t>
  </si>
  <si>
    <t>3.9212</t>
  </si>
  <si>
    <t>-75.46775</t>
  </si>
  <si>
    <t>1566</t>
  </si>
  <si>
    <t>VILLA DE LEIVA  - AUT [24015300]</t>
  </si>
  <si>
    <t>Villa De Leiva</t>
  </si>
  <si>
    <t>5.64326</t>
  </si>
  <si>
    <t>-73.51774</t>
  </si>
  <si>
    <t>2174</t>
  </si>
  <si>
    <t>GUAICARAMO [35105050]</t>
  </si>
  <si>
    <t>4.46865</t>
  </si>
  <si>
    <t>-72.95364</t>
  </si>
  <si>
    <t>199</t>
  </si>
  <si>
    <t>PUERTO OSPINA [47035020]</t>
  </si>
  <si>
    <t>0.132861111</t>
  </si>
  <si>
    <t>-75.85111111</t>
  </si>
  <si>
    <t>LA BOLSA [35025060]</t>
  </si>
  <si>
    <t>4.587059</t>
  </si>
  <si>
    <t>-73.995885</t>
  </si>
  <si>
    <t>3195</t>
  </si>
  <si>
    <t>COLEGIO SAN CAYETANO [21206650]</t>
  </si>
  <si>
    <t>4.516752778</t>
  </si>
  <si>
    <t>-74.088222222</t>
  </si>
  <si>
    <t>3100</t>
  </si>
  <si>
    <t>LA COPA [24035040]</t>
  </si>
  <si>
    <t>5.579194444</t>
  </si>
  <si>
    <t>-73.208777778</t>
  </si>
  <si>
    <t>2700</t>
  </si>
  <si>
    <t>SANTA LETICIA [21055030]</t>
  </si>
  <si>
    <t>2.24</t>
  </si>
  <si>
    <t>-76.16</t>
  </si>
  <si>
    <t>2085</t>
  </si>
  <si>
    <t>VIVERO SURATA  - AUT [23195090]</t>
  </si>
  <si>
    <t>7.36583</t>
  </si>
  <si>
    <t>-72.9875</t>
  </si>
  <si>
    <t>1791</t>
  </si>
  <si>
    <t>ZULUAGA AUT [21065040]</t>
  </si>
  <si>
    <t>2.2525</t>
  </si>
  <si>
    <t>-75.52944444</t>
  </si>
  <si>
    <t>1270</t>
  </si>
  <si>
    <t>MODULOS - AUT [35225030]</t>
  </si>
  <si>
    <t>4.910528</t>
  </si>
  <si>
    <t>-71.433083</t>
  </si>
  <si>
    <t>139</t>
  </si>
  <si>
    <t>TIBAITATA [21205420]</t>
  </si>
  <si>
    <t>4.688662</t>
  </si>
  <si>
    <t>-74.205626</t>
  </si>
  <si>
    <t>2543</t>
  </si>
  <si>
    <t>CRISTO REY  - AUT [12045020]</t>
  </si>
  <si>
    <t>9.071111111</t>
  </si>
  <si>
    <t>-76.22444444</t>
  </si>
  <si>
    <t>BUENAVISTA [23125100]</t>
  </si>
  <si>
    <t>5.514916667</t>
  </si>
  <si>
    <t>-73.94311111</t>
  </si>
  <si>
    <t>CORINTO [35195050]</t>
  </si>
  <si>
    <t>5.407277778</t>
  </si>
  <si>
    <t>-72.71722222</t>
  </si>
  <si>
    <t>VILLA INES [21205940]</t>
  </si>
  <si>
    <t>4.83211</t>
  </si>
  <si>
    <t>-74.38056</t>
  </si>
  <si>
    <t>SAN BENITO - AUT [25025380]</t>
  </si>
  <si>
    <t>9.163888889</t>
  </si>
  <si>
    <t>-75.04472222</t>
  </si>
  <si>
    <t>MESOPOTAMIA [26185020]</t>
  </si>
  <si>
    <t>5.886361111</t>
  </si>
  <si>
    <t>-75.31863889</t>
  </si>
  <si>
    <t>2408</t>
  </si>
  <si>
    <t>EL TRUENO [31015010]</t>
  </si>
  <si>
    <t>2.372592</t>
  </si>
  <si>
    <t>-72.639861</t>
  </si>
  <si>
    <t>216</t>
  </si>
  <si>
    <t>HACIENDA LA CABAÑA [35045020]</t>
  </si>
  <si>
    <t>4.300444444</t>
  </si>
  <si>
    <t>310</t>
  </si>
  <si>
    <t>EL PARAISO - AUT [52055220]</t>
  </si>
  <si>
    <t>1.070707855</t>
  </si>
  <si>
    <t>-77.636935689</t>
  </si>
  <si>
    <t>3033</t>
  </si>
  <si>
    <t>NORMAL MANATI  - AUT [29035080]</t>
  </si>
  <si>
    <t>Atlantico</t>
  </si>
  <si>
    <t>10.453966</t>
  </si>
  <si>
    <t>-74.954726</t>
  </si>
  <si>
    <t>CHIMA [13075010]</t>
  </si>
  <si>
    <t>9.15075</t>
  </si>
  <si>
    <t>-75.62208333</t>
  </si>
  <si>
    <t>TRINIDAD - AUT [35235040]</t>
  </si>
  <si>
    <t>5.419027778</t>
  </si>
  <si>
    <t>-71.66616667</t>
  </si>
  <si>
    <t>265</t>
  </si>
  <si>
    <t>MORICHAL   [3502500006]</t>
  </si>
  <si>
    <t>3.932547222</t>
  </si>
  <si>
    <t>-73.242963889</t>
  </si>
  <si>
    <t>277</t>
  </si>
  <si>
    <t>MAPIRIPANA [32155010]</t>
  </si>
  <si>
    <t>Barranco Mina</t>
  </si>
  <si>
    <t>2.811778</t>
  </si>
  <si>
    <t>-70.475139</t>
  </si>
  <si>
    <t>154</t>
  </si>
  <si>
    <t>HUERTA LA GRANDE [35095110]</t>
  </si>
  <si>
    <t>4.65144</t>
  </si>
  <si>
    <t>-72.915458</t>
  </si>
  <si>
    <t>345</t>
  </si>
  <si>
    <t>INFORMACIÓN GENERAL ESTACIONES</t>
  </si>
  <si>
    <t>NORMAL CLIMATOLÓGICA ESTÁNDAR DE LA TEMPERATURA MEDIA PARA EL PERIODO 1991-2020 (°C)</t>
  </si>
  <si>
    <t>Cumplen la directriz No 1203 del 2017 de la OMM</t>
  </si>
  <si>
    <t>Mes</t>
  </si>
  <si>
    <t>Días</t>
  </si>
  <si>
    <t>CÓDIGO</t>
  </si>
  <si>
    <t>CATEGORÍA</t>
  </si>
  <si>
    <t>NOMBRE</t>
  </si>
  <si>
    <t>AO</t>
  </si>
  <si>
    <t>ELEVACIÓN (m)</t>
  </si>
  <si>
    <t>LONGITUD</t>
  </si>
  <si>
    <t>LATITUD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</si>
  <si>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</si>
  <si>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</si>
  <si>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</si>
  <si>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</si>
  <si>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</si>
  <si>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</si>
  <si>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</si>
  <si>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</si>
  <si>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</si>
  <si>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</si>
  <si>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</si>
  <si>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</si>
  <si>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ANUAL</t>
  </si>
  <si>
    <t>Número de meses</t>
  </si>
  <si>
    <t>% de cumplimiento</t>
  </si>
  <si>
    <t>ENERO</t>
  </si>
  <si>
    <t>SP</t>
  </si>
  <si>
    <t>FEBRERO</t>
  </si>
  <si>
    <t>CO</t>
  </si>
  <si>
    <t>MARZO</t>
  </si>
  <si>
    <t>PM</t>
  </si>
  <si>
    <t>Ita Andes</t>
  </si>
  <si>
    <t>Andes</t>
  </si>
  <si>
    <t>ABRIL</t>
  </si>
  <si>
    <t>Anorí</t>
  </si>
  <si>
    <t>MAYO</t>
  </si>
  <si>
    <t>AM</t>
  </si>
  <si>
    <t>JUNIO</t>
  </si>
  <si>
    <t>CP</t>
  </si>
  <si>
    <t>JULIO</t>
  </si>
  <si>
    <t>AGOSTO</t>
  </si>
  <si>
    <t>Hacienda Piunti</t>
  </si>
  <si>
    <t>Buriticá</t>
  </si>
  <si>
    <t>SEPTIEMBRE</t>
  </si>
  <si>
    <t xml:space="preserve">Caldas </t>
  </si>
  <si>
    <t>OCTUBRE</t>
  </si>
  <si>
    <t>Cañasgordas - Aut</t>
  </si>
  <si>
    <t>Cañasgordas</t>
  </si>
  <si>
    <t>NOVIEMBRE</t>
  </si>
  <si>
    <t>DICIEMBRE</t>
  </si>
  <si>
    <t>Tulenapa</t>
  </si>
  <si>
    <t>Caseri</t>
  </si>
  <si>
    <t>Caucasia</t>
  </si>
  <si>
    <t xml:space="preserve">La Mansa </t>
  </si>
  <si>
    <t>Ciudad Bolívar</t>
  </si>
  <si>
    <t>Concordia</t>
  </si>
  <si>
    <t xml:space="preserve">Concordia </t>
  </si>
  <si>
    <t xml:space="preserve">Hacienda El Progreso </t>
  </si>
  <si>
    <t>Don Matías</t>
  </si>
  <si>
    <t>Musinga</t>
  </si>
  <si>
    <t>Frontino</t>
  </si>
  <si>
    <t xml:space="preserve">El Jardín </t>
  </si>
  <si>
    <t>Jardín</t>
  </si>
  <si>
    <t>Villarteaga</t>
  </si>
  <si>
    <t>Mutatá</t>
  </si>
  <si>
    <t xml:space="preserve">El Mellito </t>
  </si>
  <si>
    <t>Necoclí</t>
  </si>
  <si>
    <t>El Peñol</t>
  </si>
  <si>
    <t>Aeropuerto Puerto Berrío</t>
  </si>
  <si>
    <t>Puerto Berrío</t>
  </si>
  <si>
    <t>Aeropuerto Otú</t>
  </si>
  <si>
    <t>Remedios</t>
  </si>
  <si>
    <t xml:space="preserve">Rionegro </t>
  </si>
  <si>
    <t xml:space="preserve">La Selva - AUT </t>
  </si>
  <si>
    <t>San Carlos</t>
  </si>
  <si>
    <t>San Francisco</t>
  </si>
  <si>
    <t xml:space="preserve">San Francisco </t>
  </si>
  <si>
    <t>Granja Experiomental El Nus - AUT</t>
  </si>
  <si>
    <t>Corrientes</t>
  </si>
  <si>
    <t>San Vicente</t>
  </si>
  <si>
    <t>Aragón</t>
  </si>
  <si>
    <t>Santa Rosa de Osos</t>
  </si>
  <si>
    <t>Guayabito</t>
  </si>
  <si>
    <t>Santo Domingo</t>
  </si>
  <si>
    <t>PG</t>
  </si>
  <si>
    <t>Rio Claro</t>
  </si>
  <si>
    <t>Sonsón</t>
  </si>
  <si>
    <t xml:space="preserve">La Granja Nacional </t>
  </si>
  <si>
    <t>Támesis</t>
  </si>
  <si>
    <t>Matanzas</t>
  </si>
  <si>
    <t xml:space="preserve">Toledo </t>
  </si>
  <si>
    <t xml:space="preserve">La Honda </t>
  </si>
  <si>
    <t>Valdivia</t>
  </si>
  <si>
    <t>Vegachí</t>
  </si>
  <si>
    <t>Saravena</t>
  </si>
  <si>
    <t>Juan de Acosta</t>
  </si>
  <si>
    <t>Normal Manatí</t>
  </si>
  <si>
    <t>Escuela Naval Cioh</t>
  </si>
  <si>
    <t xml:space="preserve">El Guamo - AUT </t>
  </si>
  <si>
    <t>Aeropuerto Baracoa</t>
  </si>
  <si>
    <t>Magangué</t>
  </si>
  <si>
    <t>San Pablo (Bolívar)</t>
  </si>
  <si>
    <t>Santa Rosa de Simití</t>
  </si>
  <si>
    <t>Santa Rosa del Sur</t>
  </si>
  <si>
    <t>Monterrey Forestal</t>
  </si>
  <si>
    <t>Zambrano</t>
  </si>
  <si>
    <t xml:space="preserve">Buenavista </t>
  </si>
  <si>
    <t>Chita - AUT</t>
  </si>
  <si>
    <t>Andalucia</t>
  </si>
  <si>
    <t>Sierra Nevada del Cocuy</t>
  </si>
  <si>
    <t>Cusagui</t>
  </si>
  <si>
    <t>La Uvita</t>
  </si>
  <si>
    <t>Institución Agrícola Macanal</t>
  </si>
  <si>
    <t>El Vivero</t>
  </si>
  <si>
    <t xml:space="preserve">Miraflores </t>
  </si>
  <si>
    <t>Belencito</t>
  </si>
  <si>
    <t>Nobsa</t>
  </si>
  <si>
    <t>Otanche</t>
  </si>
  <si>
    <t>La Sierra - AUT</t>
  </si>
  <si>
    <t xml:space="preserve">Tunguavita - AUT </t>
  </si>
  <si>
    <t>Puerto Boyacá</t>
  </si>
  <si>
    <t>Aeropuerto Furatena - AUT</t>
  </si>
  <si>
    <t>La Granja Saboya</t>
  </si>
  <si>
    <t>Institución Agrícola Santa Sofía</t>
  </si>
  <si>
    <t>Sativanorte</t>
  </si>
  <si>
    <t>El Cardón</t>
  </si>
  <si>
    <t>Socotá</t>
  </si>
  <si>
    <t>Aeropuerto Alberto Lleras Camargo</t>
  </si>
  <si>
    <t>Villa de Leyva</t>
  </si>
  <si>
    <t>Villa de Leiva</t>
  </si>
  <si>
    <t>La Pelada</t>
  </si>
  <si>
    <t>Aguadas</t>
  </si>
  <si>
    <t>Aeropuerto La Nubia</t>
  </si>
  <si>
    <t xml:space="preserve">Finca Tesorito  - AUT </t>
  </si>
  <si>
    <t>San Felix</t>
  </si>
  <si>
    <t xml:space="preserve">Salamina </t>
  </si>
  <si>
    <t>La Mono</t>
  </si>
  <si>
    <t>Belén de Los Andaquíes</t>
  </si>
  <si>
    <t>Maguare</t>
  </si>
  <si>
    <t>El Doncello</t>
  </si>
  <si>
    <t>Aeropuerto Gustavo Artunduaga</t>
  </si>
  <si>
    <t xml:space="preserve">Florencia </t>
  </si>
  <si>
    <t>Macagual</t>
  </si>
  <si>
    <t>San José del Fragüa</t>
  </si>
  <si>
    <t>San José del Fragua</t>
  </si>
  <si>
    <t>Santa Rosa Caguán</t>
  </si>
  <si>
    <t>San Vicente del Caguán</t>
  </si>
  <si>
    <t>Tres Esquinas</t>
  </si>
  <si>
    <t>Solano</t>
  </si>
  <si>
    <t xml:space="preserve">Módulos - AUT </t>
  </si>
  <si>
    <t>Paz de Ariporo</t>
  </si>
  <si>
    <t xml:space="preserve">Tamara - AUT </t>
  </si>
  <si>
    <t xml:space="preserve">Trinidad - AUT </t>
  </si>
  <si>
    <t>La Huerta Grande</t>
  </si>
  <si>
    <t xml:space="preserve">Villanueva </t>
  </si>
  <si>
    <t xml:space="preserve">Aeropuerto Yopal - AUT </t>
  </si>
  <si>
    <t xml:space="preserve">Bolívar </t>
  </si>
  <si>
    <t xml:space="preserve">Los Milagros </t>
  </si>
  <si>
    <t>Venta de Cajibío</t>
  </si>
  <si>
    <t xml:space="preserve">Aeropuerto Guapi - AUT </t>
  </si>
  <si>
    <t>Granja Experimental Universidad de Nariño</t>
  </si>
  <si>
    <t>Mercaderes</t>
  </si>
  <si>
    <t>Ingenio Cauca</t>
  </si>
  <si>
    <t>Miranda</t>
  </si>
  <si>
    <t>La Fonda Citec</t>
  </si>
  <si>
    <t>Patía (El Bordo)</t>
  </si>
  <si>
    <t>Tunia</t>
  </si>
  <si>
    <t>Piendamó</t>
  </si>
  <si>
    <t>Aeropuerto Guillermo León Valencia</t>
  </si>
  <si>
    <t>Popayán</t>
  </si>
  <si>
    <t>Ingenio Bengala</t>
  </si>
  <si>
    <t>Puerto Tejada</t>
  </si>
  <si>
    <t>Santander de Quilichao</t>
  </si>
  <si>
    <t>Gabriel López</t>
  </si>
  <si>
    <t>Totoró</t>
  </si>
  <si>
    <t>Aguas Claras</t>
  </si>
  <si>
    <t>Aguachica</t>
  </si>
  <si>
    <t>Hacienda Centenario</t>
  </si>
  <si>
    <t>Agustín Codazzi</t>
  </si>
  <si>
    <t>Motilonia Codazzi</t>
  </si>
  <si>
    <t>Socomba</t>
  </si>
  <si>
    <t>Becerrill</t>
  </si>
  <si>
    <t>Chiriguaná</t>
  </si>
  <si>
    <t>La Mata</t>
  </si>
  <si>
    <t>La Gloria</t>
  </si>
  <si>
    <t xml:space="preserve">El Rincón </t>
  </si>
  <si>
    <t>San Diego</t>
  </si>
  <si>
    <t>Guaymaral</t>
  </si>
  <si>
    <t>Panamericana</t>
  </si>
  <si>
    <t xml:space="preserve">Bahía Solano </t>
  </si>
  <si>
    <t>Lloró</t>
  </si>
  <si>
    <t>San José Palmar</t>
  </si>
  <si>
    <t>Nóvita</t>
  </si>
  <si>
    <t>Amargal</t>
  </si>
  <si>
    <t>Nuquí</t>
  </si>
  <si>
    <t>San Isidro</t>
  </si>
  <si>
    <t>Rio Quito (Paimadó)</t>
  </si>
  <si>
    <t>ME</t>
  </si>
  <si>
    <t xml:space="preserve">Ayapel - AUT </t>
  </si>
  <si>
    <t>Ayapel</t>
  </si>
  <si>
    <t xml:space="preserve">Chima </t>
  </si>
  <si>
    <t>El Salado</t>
  </si>
  <si>
    <t>Ciénaga de Oro</t>
  </si>
  <si>
    <t xml:space="preserve">Lorica Ita - AUT </t>
  </si>
  <si>
    <t>Hacienda Cuba</t>
  </si>
  <si>
    <t>Galán</t>
  </si>
  <si>
    <t>Maracayo</t>
  </si>
  <si>
    <t>Centro Alegre</t>
  </si>
  <si>
    <t>Colomboy</t>
  </si>
  <si>
    <t>Sahagún</t>
  </si>
  <si>
    <t>San Bernardo del Viento</t>
  </si>
  <si>
    <t xml:space="preserve">La Florida </t>
  </si>
  <si>
    <t>Anolaima</t>
  </si>
  <si>
    <t>Primavera de Matima</t>
  </si>
  <si>
    <t xml:space="preserve">Hacienda Las Vegas </t>
  </si>
  <si>
    <t>Universidad Agropecuaria-Udca</t>
  </si>
  <si>
    <t>Isla del Santuario</t>
  </si>
  <si>
    <t>Gachetá</t>
  </si>
  <si>
    <t>Santa Teresa</t>
  </si>
  <si>
    <t>Guayabal de Síquima</t>
  </si>
  <si>
    <t>Sabaneta</t>
  </si>
  <si>
    <t>La Vega</t>
  </si>
  <si>
    <t xml:space="preserve">Mosquera </t>
  </si>
  <si>
    <t xml:space="preserve">La Cabrera </t>
  </si>
  <si>
    <t>Pacho</t>
  </si>
  <si>
    <t>El Japón</t>
  </si>
  <si>
    <t>Paratebueno</t>
  </si>
  <si>
    <t xml:space="preserve">Pasca - AUT </t>
  </si>
  <si>
    <t>Aeropuerto Palanquero</t>
  </si>
  <si>
    <t>Puerto Salgar</t>
  </si>
  <si>
    <t>Granja Providencia</t>
  </si>
  <si>
    <t>Tenjo</t>
  </si>
  <si>
    <t>Llano Largo</t>
  </si>
  <si>
    <t>Ubaque</t>
  </si>
  <si>
    <t>Yacopí - AUT</t>
  </si>
  <si>
    <t>Yacopí</t>
  </si>
  <si>
    <t xml:space="preserve">Puerto Inirida - AUT </t>
  </si>
  <si>
    <t>San José del Guaviare</t>
  </si>
  <si>
    <t>San Jose del Guaviare</t>
  </si>
  <si>
    <t xml:space="preserve">La Betulia </t>
  </si>
  <si>
    <t>Agrado</t>
  </si>
  <si>
    <t>Algeciras</t>
  </si>
  <si>
    <t xml:space="preserve">El Grifo Altamira </t>
  </si>
  <si>
    <t>Hacienda Manila - AUT</t>
  </si>
  <si>
    <t>Baraya</t>
  </si>
  <si>
    <t>Hacienda Potosí</t>
  </si>
  <si>
    <t>Campoalegre</t>
  </si>
  <si>
    <t>Hidrobetania</t>
  </si>
  <si>
    <t xml:space="preserve">Los Rosales </t>
  </si>
  <si>
    <t>Santa Ana</t>
  </si>
  <si>
    <t>Zuluaga</t>
  </si>
  <si>
    <t>Íquira</t>
  </si>
  <si>
    <t>Terpeya Colombia</t>
  </si>
  <si>
    <t>Escuela Agricola La Plata</t>
  </si>
  <si>
    <t>La Plata</t>
  </si>
  <si>
    <t>SS</t>
  </si>
  <si>
    <t>La Julia</t>
  </si>
  <si>
    <t>Palermo</t>
  </si>
  <si>
    <t>Pitalito</t>
  </si>
  <si>
    <t>Parque Arqueológico</t>
  </si>
  <si>
    <t>San Agustín</t>
  </si>
  <si>
    <t>Santa María</t>
  </si>
  <si>
    <t xml:space="preserve">Santa María </t>
  </si>
  <si>
    <t>El Líbano</t>
  </si>
  <si>
    <t>Suaza</t>
  </si>
  <si>
    <t>El Portal</t>
  </si>
  <si>
    <t>Tello</t>
  </si>
  <si>
    <t>San José</t>
  </si>
  <si>
    <t>Villavieja FFCC</t>
  </si>
  <si>
    <t xml:space="preserve">La Mina Cerrejón  - AUT </t>
  </si>
  <si>
    <t>Termoguajira -AUT</t>
  </si>
  <si>
    <t>Dibulla</t>
  </si>
  <si>
    <t>Escuela Agrícola Carraipía - AUT</t>
  </si>
  <si>
    <t xml:space="preserve">Aeropuerto Puerto Bolívar  - AUT </t>
  </si>
  <si>
    <t>Uribia</t>
  </si>
  <si>
    <t>Rancho Grande</t>
  </si>
  <si>
    <t xml:space="preserve">La Ye </t>
  </si>
  <si>
    <t>Ciénaga</t>
  </si>
  <si>
    <t>Aeropuerto Las Flores</t>
  </si>
  <si>
    <t>El Banco</t>
  </si>
  <si>
    <t xml:space="preserve">Media Luna - AUT </t>
  </si>
  <si>
    <t>Pivijai</t>
  </si>
  <si>
    <t>El Seis</t>
  </si>
  <si>
    <t>San Sebastián de Buenavista</t>
  </si>
  <si>
    <t xml:space="preserve">Los Alamos - AUT </t>
  </si>
  <si>
    <t>Alto de Mira</t>
  </si>
  <si>
    <t>San Lorenzo</t>
  </si>
  <si>
    <t>Padelma</t>
  </si>
  <si>
    <t>Zona Bananera</t>
  </si>
  <si>
    <t>Prado Sevilla</t>
  </si>
  <si>
    <t>Barranca de Upía</t>
  </si>
  <si>
    <t xml:space="preserve">La Cooperativa </t>
  </si>
  <si>
    <t>Fuente de Oro</t>
  </si>
  <si>
    <t>Lejanias</t>
  </si>
  <si>
    <t>Lejanías</t>
  </si>
  <si>
    <t xml:space="preserve">Carimagua - AUT </t>
  </si>
  <si>
    <t>Puerto Gaitán</t>
  </si>
  <si>
    <t>Puerto Lleras</t>
  </si>
  <si>
    <t>Barbascal</t>
  </si>
  <si>
    <t xml:space="preserve">San Martín </t>
  </si>
  <si>
    <t xml:space="preserve">La Libertad- AUT </t>
  </si>
  <si>
    <t>Unillanos</t>
  </si>
  <si>
    <t>Vista Hermosa</t>
  </si>
  <si>
    <t>Vistahermosa</t>
  </si>
  <si>
    <t xml:space="preserve">Altaquer - AUT </t>
  </si>
  <si>
    <t>Barbacoas</t>
  </si>
  <si>
    <t xml:space="preserve">Botana - AUT </t>
  </si>
  <si>
    <t xml:space="preserve">El Encano </t>
  </si>
  <si>
    <t>El común</t>
  </si>
  <si>
    <t xml:space="preserve">San Bernardo </t>
  </si>
  <si>
    <t>CCCP del Pacífico</t>
  </si>
  <si>
    <t xml:space="preserve">Granja El Mira - AUT </t>
  </si>
  <si>
    <t xml:space="preserve">El Paraiso - AUT </t>
  </si>
  <si>
    <t>Abrego Centro Administrativo</t>
  </si>
  <si>
    <t>Escuela Agrícola Cáchira</t>
  </si>
  <si>
    <t>Institución Agrícola Convención</t>
  </si>
  <si>
    <t>Convención</t>
  </si>
  <si>
    <t>Carmen de Tonchalá</t>
  </si>
  <si>
    <t>Cinera-Villa Olga</t>
  </si>
  <si>
    <t>La Playa</t>
  </si>
  <si>
    <t>Universidad Francisco de Paula Santander</t>
  </si>
  <si>
    <t>La Esperanza</t>
  </si>
  <si>
    <t>Sardinata</t>
  </si>
  <si>
    <t>Michoacán</t>
  </si>
  <si>
    <t xml:space="preserve">Acueducto Mocoa - AUT </t>
  </si>
  <si>
    <t>La Tagua</t>
  </si>
  <si>
    <t>La Primavera</t>
  </si>
  <si>
    <t>Sibundoy</t>
  </si>
  <si>
    <t>Puerto Umbría</t>
  </si>
  <si>
    <t>Villagarzón</t>
  </si>
  <si>
    <t>RIsaralda</t>
  </si>
  <si>
    <t>Pueblo Rico</t>
  </si>
  <si>
    <t>San Remo</t>
  </si>
  <si>
    <t>Santa Rosa de Cabal</t>
  </si>
  <si>
    <t xml:space="preserve">La Camelia </t>
  </si>
  <si>
    <t xml:space="preserve">Santuario </t>
  </si>
  <si>
    <t>El Volcán</t>
  </si>
  <si>
    <t xml:space="preserve">Granja Tinaga </t>
  </si>
  <si>
    <t>Charalá</t>
  </si>
  <si>
    <t xml:space="preserve">El Carmen </t>
  </si>
  <si>
    <t>Gámbita</t>
  </si>
  <si>
    <t>La Laja</t>
  </si>
  <si>
    <t xml:space="preserve">Guadalupe </t>
  </si>
  <si>
    <t>Landázuri</t>
  </si>
  <si>
    <t>Escuela Agrícola Mogotes</t>
  </si>
  <si>
    <t>El Cucharo</t>
  </si>
  <si>
    <t>Pinchote</t>
  </si>
  <si>
    <t xml:space="preserve">Hacienda Las Brisas </t>
  </si>
  <si>
    <t>Puerto Wilches</t>
  </si>
  <si>
    <t>Sabana de Torres</t>
  </si>
  <si>
    <t>Vivero Suratá - AUT</t>
  </si>
  <si>
    <t>Berlín Automática</t>
  </si>
  <si>
    <t xml:space="preserve">Granja Vélez </t>
  </si>
  <si>
    <t>Vélez</t>
  </si>
  <si>
    <t>Primates</t>
  </si>
  <si>
    <t>Colosó</t>
  </si>
  <si>
    <t>Aeropuerto Rafael Barvo</t>
  </si>
  <si>
    <t>Universidad de Sucre</t>
  </si>
  <si>
    <t xml:space="preserve">San Benito - AUT </t>
  </si>
  <si>
    <t>El Salto</t>
  </si>
  <si>
    <t>Granja Armero</t>
  </si>
  <si>
    <t>Mesa de Pole</t>
  </si>
  <si>
    <t>Cajamarca</t>
  </si>
  <si>
    <t xml:space="preserve">Hacienda Cucuana </t>
  </si>
  <si>
    <t>El Limón</t>
  </si>
  <si>
    <t>Granja Demostración</t>
  </si>
  <si>
    <t>Media Luna</t>
  </si>
  <si>
    <t>Coyaima</t>
  </si>
  <si>
    <t>Hacienda Dolores Madron</t>
  </si>
  <si>
    <t>Dolores</t>
  </si>
  <si>
    <t xml:space="preserve">Nataima - AUT </t>
  </si>
  <si>
    <t>Aeropuerto Santiago Vila</t>
  </si>
  <si>
    <t>Flandes</t>
  </si>
  <si>
    <t>Honda</t>
  </si>
  <si>
    <t>Hato Perales Opia</t>
  </si>
  <si>
    <t xml:space="preserve">Hacienda Garcia </t>
  </si>
  <si>
    <t>Lérida</t>
  </si>
  <si>
    <t>Aetopuerto Mariquita</t>
  </si>
  <si>
    <t>PST de Monta</t>
  </si>
  <si>
    <t>Lozanía</t>
  </si>
  <si>
    <t>Purificación</t>
  </si>
  <si>
    <t>Santa Helena</t>
  </si>
  <si>
    <t>Relator</t>
  </si>
  <si>
    <t>Rioblanco</t>
  </si>
  <si>
    <t>Riomanso</t>
  </si>
  <si>
    <t>Rovira</t>
  </si>
  <si>
    <t>Valle de San Juan</t>
  </si>
  <si>
    <t>Aeropuerto Buenaventura</t>
  </si>
  <si>
    <t>Buenaventura</t>
  </si>
  <si>
    <t>Tenerife</t>
  </si>
  <si>
    <t>El Cerrito</t>
  </si>
  <si>
    <t xml:space="preserve">El Vinculo - AUT </t>
  </si>
  <si>
    <t>Florida</t>
  </si>
  <si>
    <t>Centro Administrativo La Unión</t>
  </si>
  <si>
    <t xml:space="preserve">Granja Exp Hoeschst </t>
  </si>
  <si>
    <t>Palmira ICA</t>
  </si>
  <si>
    <t>Aeropuerto Farfán</t>
  </si>
  <si>
    <t>Barragán</t>
  </si>
  <si>
    <t>Cumaribo 2</t>
  </si>
  <si>
    <t xml:space="preserve">Las Gaviotas </t>
  </si>
  <si>
    <t>Fecha</t>
  </si>
  <si>
    <t>Hoja</t>
  </si>
  <si>
    <t>Descripción</t>
  </si>
  <si>
    <t>Responsale</t>
  </si>
  <si>
    <t>Temperatura</t>
  </si>
  <si>
    <t>Se ajusto formula de MED_MES, agregando condicionante para las estaciones que no presentan datos en el periodo de tiempo evaluado</t>
  </si>
  <si>
    <t>ntoussaint</t>
  </si>
  <si>
    <t>Se ajusta orden de las estaciones que llegan al CLIMAT, se adiciona actualización automatica del nombre el mes, y la cantidad del numero de dias, se elimina formula de busqueda del CLIMAT y se elimina hoja del CLIMAT, se renombran hoja del de Climatologia con el sobrenombre del TMED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</si>
</sst>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000000"/>
    <numFmt numFmtId="165" formatCode="_-* #,##0\ _€_-;\-* #,##0\ _€_-;_-* &quot;-&quot;\ _€_-;_-@"/>
    <numFmt numFmtId="166" formatCode="0.0"/>
    <numFmt numFmtId="167" formatCode="0.0%"/>
    <numFmt numFmtId="168" formatCode="0.000"/>
    <numFmt numFmtId="169" formatCode="0;[Red]0"/>
    <numFmt numFmtId="170" formatCode="_-* #,##0\ _€_-;\-* #,##0\ _€_-;_-* &quot;-&quot;\ _€_-;_-@_-"/>
    <numFmt numFmtId="171" formatCode="#."/>
    <numFmt numFmtId="172" formatCode="_ [$€-2]\ * #,##0.00_ ;_ [$€-2]\ * \-#,##0.00_ ;_ [$€-2]\ * &quot;-&quot;??_ "/>
    <numFmt numFmtId="173" formatCode="_ [$€-2]\ * #,##0.00_ ;_ [$€-2]\ * \-#,##0.00_ ;_ [$€-2]\ * \-??_ "/>
    <numFmt numFmtId="174" formatCode="_-* #,##0.00\ _€_-;\-* #,##0.00\ _€_-;_-* &quot;-&quot;??\ _€_-;_-@_-"/>
    <numFmt numFmtId="175" formatCode="General_)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36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2"/>
      <name val="Courier"/>
      <family val="3"/>
    </font>
    <font>
      <sz val="1"/>
      <color indexed="18"/>
      <name val="Courier"/>
      <family val="3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0"/>
      <color rgb="FF000000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Calibri"/>
      <family val="2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name val="Arial"/>
      <family val="2"/>
    </font>
    <font>
      <sz val="11"/>
      <name val="Arial"/>
      <family val="2"/>
    </font>
    <font>
      <u/>
      <sz val="11"/>
      <name val="Arial"/>
      <family val="2"/>
    </font>
    <font>
      <b/>
      <sz val="11"/>
      <name val="Arial"/>
      <family val="2"/>
    </font>
    <font>
      <u/>
      <sz val="10"/>
      <color rgb="FF000000"/>
      <name val="Calibri"/>
      <family val="2"/>
    </font>
    <font>
      <b/>
      <sz val="11"/>
      <color theme="1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lightDown"/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BFBFB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84">
    <xf numFmtId="0" fontId="0" fillId="0" borderId="0"/>
    <xf numFmtId="0" fontId="4" fillId="2" borderId="0"/>
    <xf numFmtId="0" fontId="4" fillId="3" borderId="0"/>
    <xf numFmtId="0" fontId="4" fillId="4" borderId="0"/>
    <xf numFmtId="0" fontId="4" fillId="5" borderId="0"/>
    <xf numFmtId="0" fontId="4" fillId="6" borderId="0"/>
    <xf numFmtId="0" fontId="4" fillId="7" borderId="0"/>
    <xf numFmtId="0" fontId="4" fillId="8" borderId="0"/>
    <xf numFmtId="0" fontId="4" fillId="9" borderId="0"/>
    <xf numFmtId="0" fontId="4" fillId="10" borderId="0"/>
    <xf numFmtId="0" fontId="4" fillId="5" borderId="0"/>
    <xf numFmtId="0" fontId="4" fillId="8" borderId="0"/>
    <xf numFmtId="0" fontId="4" fillId="11" borderId="0"/>
    <xf numFmtId="0" fontId="5" fillId="12" borderId="0"/>
    <xf numFmtId="0" fontId="5" fillId="9" borderId="0"/>
    <xf numFmtId="0" fontId="5" fillId="10" borderId="0"/>
    <xf numFmtId="0" fontId="5" fillId="13" borderId="0"/>
    <xf numFmtId="0" fontId="5" fillId="14" borderId="0"/>
    <xf numFmtId="0" fontId="5" fillId="15" borderId="0"/>
    <xf numFmtId="0" fontId="6" fillId="4" borderId="0"/>
    <xf numFmtId="0" fontId="7" fillId="16" borderId="1"/>
    <xf numFmtId="0" fontId="8" fillId="17" borderId="2"/>
    <xf numFmtId="0" fontId="9" fillId="0" borderId="3"/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171" fontId="22" fillId="0" borderId="0">
      <protection locked="0"/>
    </xf>
    <xf numFmtId="0" fontId="3" fillId="18" borderId="4">
      <alignment horizontal="center" vertical="center" wrapText="1"/>
    </xf>
    <xf numFmtId="171" fontId="23" fillId="0" borderId="0">
      <protection locked="0"/>
    </xf>
    <xf numFmtId="171" fontId="23" fillId="0" borderId="0">
      <protection locked="0"/>
    </xf>
    <xf numFmtId="0" fontId="10" fillId="0" borderId="0"/>
    <xf numFmtId="0" fontId="5" fillId="19" borderId="0"/>
    <xf numFmtId="0" fontId="5" fillId="20" borderId="0"/>
    <xf numFmtId="0" fontId="5" fillId="21" borderId="0"/>
    <xf numFmtId="0" fontId="5" fillId="13" borderId="0"/>
    <xf numFmtId="0" fontId="5" fillId="14" borderId="0"/>
    <xf numFmtId="0" fontId="5" fillId="22" borderId="0"/>
    <xf numFmtId="0" fontId="11" fillId="7" borderId="1"/>
    <xf numFmtId="172" fontId="27" fillId="0" borderId="0"/>
    <xf numFmtId="173" fontId="27" fillId="0" borderId="0"/>
    <xf numFmtId="171" fontId="23" fillId="0" borderId="0">
      <protection locked="0"/>
    </xf>
    <xf numFmtId="171" fontId="23" fillId="0" borderId="0">
      <protection locked="0"/>
    </xf>
    <xf numFmtId="171" fontId="24" fillId="0" borderId="0">
      <protection locked="0"/>
    </xf>
    <xf numFmtId="171" fontId="24" fillId="0" borderId="0">
      <protection locked="0"/>
    </xf>
    <xf numFmtId="171" fontId="24" fillId="0" borderId="0">
      <protection locked="0"/>
    </xf>
    <xf numFmtId="171" fontId="24" fillId="0" borderId="0">
      <protection locked="0"/>
    </xf>
    <xf numFmtId="0" fontId="12" fillId="3" borderId="0"/>
    <xf numFmtId="43" fontId="27" fillId="0" borderId="0"/>
    <xf numFmtId="174" fontId="27" fillId="0" borderId="0"/>
    <xf numFmtId="43" fontId="27" fillId="0" borderId="0"/>
    <xf numFmtId="43" fontId="27" fillId="0" borderId="0"/>
    <xf numFmtId="43" fontId="27" fillId="0" borderId="0"/>
    <xf numFmtId="43" fontId="27" fillId="0" borderId="0"/>
    <xf numFmtId="0" fontId="13" fillId="23" borderId="0"/>
    <xf numFmtId="0" fontId="27" fillId="0" borderId="0"/>
    <xf numFmtId="0" fontId="27" fillId="0" borderId="0"/>
    <xf numFmtId="0" fontId="26" fillId="0" borderId="0"/>
    <xf numFmtId="0" fontId="25" fillId="0" borderId="0"/>
    <xf numFmtId="175" fontId="21" fillId="0" borderId="0"/>
    <xf numFmtId="175" fontId="21" fillId="0" borderId="0"/>
    <xf numFmtId="0" fontId="27" fillId="24" borderId="6"/>
    <xf numFmtId="171" fontId="22" fillId="0" borderId="0">
      <protection locked="0"/>
    </xf>
    <xf numFmtId="171" fontId="22" fillId="0" borderId="0">
      <protection locked="0"/>
    </xf>
    <xf numFmtId="9" fontId="27" fillId="0" borderId="0"/>
    <xf numFmtId="0" fontId="14" fillId="16" borderId="7"/>
    <xf numFmtId="0" fontId="15" fillId="0" borderId="0"/>
    <xf numFmtId="0" fontId="16" fillId="0" borderId="0"/>
    <xf numFmtId="0" fontId="18" fillId="0" borderId="5"/>
    <xf numFmtId="0" fontId="19" fillId="0" borderId="8"/>
    <xf numFmtId="0" fontId="10" fillId="0" borderId="9"/>
    <xf numFmtId="0" fontId="17" fillId="0" borderId="0"/>
    <xf numFmtId="0" fontId="20" fillId="0" borderId="10"/>
    <xf numFmtId="171" fontId="23" fillId="0" borderId="11">
      <protection locked="0"/>
    </xf>
    <xf numFmtId="171" fontId="23" fillId="0" borderId="11">
      <protection locked="0"/>
    </xf>
    <xf numFmtId="9" fontId="27" fillId="0" borderId="0"/>
    <xf numFmtId="0" fontId="25" fillId="0" borderId="0"/>
    <xf numFmtId="0" fontId="25" fillId="0" borderId="0"/>
    <xf numFmtId="170" fontId="4" fillId="0" borderId="0"/>
    <xf numFmtId="0" fontId="25" fillId="0" borderId="0"/>
    <xf numFmtId="0" fontId="27" fillId="0" borderId="0"/>
  </cellStyleXfs>
  <cellXfs count="102">
    <xf numFmtId="0" fontId="0" fillId="0" borderId="0" xfId="0"/>
    <xf numFmtId="0" fontId="32" fillId="27" borderId="22" xfId="0" applyFont="1" applyFill="1" applyBorder="1" applyAlignment="1">
      <alignment horizontal="center" vertical="center"/>
    </xf>
    <xf numFmtId="0" fontId="32" fillId="27" borderId="23" xfId="0" applyFont="1" applyFill="1" applyBorder="1" applyAlignment="1">
      <alignment horizontal="center" vertical="center"/>
    </xf>
    <xf numFmtId="164" fontId="32" fillId="27" borderId="23" xfId="0" applyNumberFormat="1" applyFont="1" applyFill="1" applyBorder="1" applyAlignment="1">
      <alignment horizontal="center" vertical="center"/>
    </xf>
    <xf numFmtId="2" fontId="32" fillId="27" borderId="23" xfId="0" applyNumberFormat="1" applyFont="1" applyFill="1" applyBorder="1" applyAlignment="1">
      <alignment horizontal="center" vertical="center"/>
    </xf>
    <xf numFmtId="2" fontId="32" fillId="27" borderId="24" xfId="0" applyNumberFormat="1" applyFont="1" applyFill="1" applyBorder="1" applyAlignment="1">
      <alignment horizontal="center" vertical="center"/>
    </xf>
    <xf numFmtId="0" fontId="32" fillId="27" borderId="25" xfId="0" applyFont="1" applyFill="1" applyBorder="1" applyAlignment="1">
      <alignment horizontal="center" vertical="center"/>
    </xf>
    <xf numFmtId="0" fontId="32" fillId="27" borderId="24" xfId="0" applyFont="1" applyFill="1" applyBorder="1" applyAlignment="1">
      <alignment horizontal="center" vertical="center"/>
    </xf>
    <xf numFmtId="165" fontId="33" fillId="27" borderId="25" xfId="0" applyNumberFormat="1" applyFont="1" applyFill="1" applyBorder="1" applyAlignment="1">
      <alignment horizontal="center" vertical="center" wrapText="1"/>
    </xf>
    <xf numFmtId="0" fontId="33" fillId="27" borderId="24" xfId="0" applyFont="1" applyFill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/>
    </xf>
    <xf numFmtId="2" fontId="35" fillId="0" borderId="12" xfId="0" applyNumberFormat="1" applyFont="1" applyBorder="1" applyAlignment="1">
      <alignment horizontal="center" vertical="center"/>
    </xf>
    <xf numFmtId="2" fontId="35" fillId="0" borderId="16" xfId="0" applyNumberFormat="1" applyFont="1" applyBorder="1" applyAlignment="1">
      <alignment horizontal="center" vertical="center"/>
    </xf>
    <xf numFmtId="166" fontId="34" fillId="0" borderId="15" xfId="0" applyNumberFormat="1" applyFont="1" applyBorder="1" applyAlignment="1">
      <alignment horizontal="center" vertical="center"/>
    </xf>
    <xf numFmtId="166" fontId="34" fillId="0" borderId="12" xfId="0" applyNumberFormat="1" applyFont="1" applyBorder="1" applyAlignment="1">
      <alignment horizontal="center" vertical="center"/>
    </xf>
    <xf numFmtId="166" fontId="34" fillId="0" borderId="16" xfId="0" applyNumberFormat="1" applyFont="1" applyBorder="1" applyAlignment="1">
      <alignment horizontal="center" vertical="center"/>
    </xf>
    <xf numFmtId="1" fontId="34" fillId="0" borderId="15" xfId="0" applyNumberFormat="1" applyFont="1" applyBorder="1" applyAlignment="1">
      <alignment horizontal="center" vertical="center"/>
    </xf>
    <xf numFmtId="167" fontId="34" fillId="0" borderId="16" xfId="0" applyNumberFormat="1" applyFont="1" applyBorder="1" applyAlignment="1">
      <alignment horizontal="center" vertical="center"/>
    </xf>
    <xf numFmtId="0" fontId="36" fillId="0" borderId="13" xfId="58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36" fillId="0" borderId="12" xfId="58" applyFont="1" applyBorder="1" applyAlignment="1">
      <alignment horizontal="center" vertical="center"/>
    </xf>
    <xf numFmtId="166" fontId="37" fillId="0" borderId="15" xfId="0" applyNumberFormat="1" applyFont="1" applyBorder="1" applyAlignment="1">
      <alignment horizontal="center" vertical="center"/>
    </xf>
    <xf numFmtId="166" fontId="37" fillId="0" borderId="12" xfId="0" applyNumberFormat="1" applyFont="1" applyBorder="1" applyAlignment="1">
      <alignment horizontal="center" vertical="center"/>
    </xf>
    <xf numFmtId="167" fontId="39" fillId="0" borderId="16" xfId="78" applyNumberFormat="1" applyFont="1" applyBorder="1" applyAlignment="1">
      <alignment horizontal="center" vertical="center"/>
    </xf>
    <xf numFmtId="0" fontId="34" fillId="0" borderId="17" xfId="0" applyFont="1" applyBorder="1" applyAlignment="1">
      <alignment horizontal="center" vertical="center"/>
    </xf>
    <xf numFmtId="0" fontId="36" fillId="0" borderId="18" xfId="58" applyFont="1" applyBorder="1" applyAlignment="1">
      <alignment horizontal="center" vertical="center"/>
    </xf>
    <xf numFmtId="2" fontId="36" fillId="0" borderId="18" xfId="58" applyNumberFormat="1" applyFont="1" applyBorder="1" applyAlignment="1">
      <alignment horizontal="center" vertical="center"/>
    </xf>
    <xf numFmtId="2" fontId="36" fillId="0" borderId="27" xfId="58" applyNumberFormat="1" applyFont="1" applyBorder="1" applyAlignment="1">
      <alignment horizontal="center" vertical="center"/>
    </xf>
    <xf numFmtId="166" fontId="37" fillId="0" borderId="19" xfId="0" applyNumberFormat="1" applyFont="1" applyBorder="1" applyAlignment="1">
      <alignment horizontal="center" vertical="center"/>
    </xf>
    <xf numFmtId="166" fontId="37" fillId="0" borderId="18" xfId="0" applyNumberFormat="1" applyFont="1" applyBorder="1" applyAlignment="1">
      <alignment horizontal="center" vertical="center"/>
    </xf>
    <xf numFmtId="167" fontId="39" fillId="0" borderId="27" xfId="78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2" fontId="38" fillId="0" borderId="12" xfId="0" applyNumberFormat="1" applyFont="1" applyBorder="1" applyAlignment="1">
      <alignment horizontal="center" vertical="center"/>
    </xf>
    <xf numFmtId="2" fontId="38" fillId="0" borderId="16" xfId="0" applyNumberFormat="1" applyFont="1" applyBorder="1" applyAlignment="1">
      <alignment horizontal="center" vertical="center"/>
    </xf>
    <xf numFmtId="166" fontId="37" fillId="0" borderId="16" xfId="0" applyNumberFormat="1" applyFont="1" applyBorder="1" applyAlignment="1">
      <alignment horizontal="center" vertical="center"/>
    </xf>
    <xf numFmtId="166" fontId="37" fillId="0" borderId="27" xfId="0" applyNumberFormat="1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1" fontId="38" fillId="0" borderId="26" xfId="0" applyNumberFormat="1" applyFont="1" applyBorder="1" applyAlignment="1">
      <alignment horizontal="center" vertical="center"/>
    </xf>
    <xf numFmtId="2" fontId="36" fillId="0" borderId="12" xfId="58" applyNumberFormat="1" applyFont="1" applyBorder="1" applyAlignment="1">
      <alignment horizontal="center" vertical="center"/>
    </xf>
    <xf numFmtId="2" fontId="36" fillId="0" borderId="16" xfId="58" applyNumberFormat="1" applyFont="1" applyBorder="1" applyAlignment="1">
      <alignment horizontal="center" vertical="center"/>
    </xf>
    <xf numFmtId="166" fontId="39" fillId="0" borderId="15" xfId="0" applyNumberFormat="1" applyFont="1" applyBorder="1" applyAlignment="1">
      <alignment horizontal="center" vertical="center"/>
    </xf>
    <xf numFmtId="166" fontId="39" fillId="0" borderId="12" xfId="0" applyNumberFormat="1" applyFont="1" applyBorder="1" applyAlignment="1">
      <alignment horizontal="center" vertical="center"/>
    </xf>
    <xf numFmtId="0" fontId="38" fillId="0" borderId="12" xfId="0" applyFont="1" applyBorder="1" applyAlignment="1">
      <alignment horizontal="center"/>
    </xf>
    <xf numFmtId="2" fontId="38" fillId="0" borderId="12" xfId="0" applyNumberFormat="1" applyFont="1" applyBorder="1" applyAlignment="1">
      <alignment horizontal="center"/>
    </xf>
    <xf numFmtId="2" fontId="38" fillId="0" borderId="16" xfId="0" applyNumberFormat="1" applyFont="1" applyBorder="1" applyAlignment="1">
      <alignment horizontal="center"/>
    </xf>
    <xf numFmtId="1" fontId="38" fillId="0" borderId="17" xfId="0" applyNumberFormat="1" applyFont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43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166" fontId="42" fillId="0" borderId="0" xfId="0" applyNumberFormat="1" applyFont="1" applyAlignment="1">
      <alignment vertical="center"/>
    </xf>
    <xf numFmtId="0" fontId="41" fillId="0" borderId="0" xfId="0" applyFont="1" applyAlignment="1">
      <alignment vertical="center"/>
    </xf>
    <xf numFmtId="0" fontId="41" fillId="0" borderId="0" xfId="0" applyFont="1" applyAlignment="1">
      <alignment horizontal="right" vertical="center"/>
    </xf>
    <xf numFmtId="166" fontId="42" fillId="0" borderId="12" xfId="0" applyNumberFormat="1" applyFont="1" applyBorder="1" applyAlignment="1">
      <alignment horizontal="right" vertical="center"/>
    </xf>
    <xf numFmtId="0" fontId="42" fillId="25" borderId="12" xfId="0" applyFont="1" applyFill="1" applyBorder="1" applyAlignment="1">
      <alignment horizontal="left" vertical="center"/>
    </xf>
    <xf numFmtId="1" fontId="42" fillId="0" borderId="12" xfId="0" applyNumberFormat="1" applyFont="1" applyBorder="1" applyAlignment="1">
      <alignment horizontal="center" vertical="center"/>
    </xf>
    <xf numFmtId="1" fontId="42" fillId="0" borderId="12" xfId="0" applyNumberFormat="1" applyFont="1" applyBorder="1" applyAlignment="1">
      <alignment horizontal="left" vertical="center"/>
    </xf>
    <xf numFmtId="0" fontId="42" fillId="0" borderId="12" xfId="0" applyFont="1" applyBorder="1" applyAlignment="1">
      <alignment horizontal="left" vertical="center"/>
    </xf>
    <xf numFmtId="0" fontId="40" fillId="0" borderId="12" xfId="82" applyFont="1" applyBorder="1" applyAlignment="1">
      <alignment horizontal="center" vertical="center" wrapText="1"/>
    </xf>
    <xf numFmtId="0" fontId="1" fillId="0" borderId="12" xfId="82" applyFont="1" applyBorder="1" applyAlignment="1">
      <alignment horizontal="center"/>
    </xf>
    <xf numFmtId="0" fontId="1" fillId="0" borderId="12" xfId="82" applyFont="1" applyBorder="1" applyAlignment="1">
      <alignment horizontal="left"/>
    </xf>
    <xf numFmtId="0" fontId="1" fillId="0" borderId="12" xfId="82" applyFont="1" applyBorder="1" applyAlignment="1">
      <alignment vertical="center" wrapText="1"/>
    </xf>
    <xf numFmtId="14" fontId="2" fillId="0" borderId="12" xfId="83" applyNumberFormat="1" applyFont="1" applyBorder="1" applyAlignment="1">
      <alignment horizontal="center" vertical="center"/>
    </xf>
    <xf numFmtId="0" fontId="2" fillId="0" borderId="12" xfId="83" applyFont="1" applyBorder="1" applyAlignment="1">
      <alignment horizontal="center" vertical="center"/>
    </xf>
    <xf numFmtId="0" fontId="2" fillId="0" borderId="12" xfId="83" applyFont="1" applyBorder="1" applyAlignment="1">
      <alignment horizontal="center" vertical="center" wrapText="1"/>
    </xf>
    <xf numFmtId="166" fontId="45" fillId="0" borderId="15" xfId="0" applyNumberFormat="1" applyFont="1" applyBorder="1" applyAlignment="1">
      <alignment horizontal="center" vertical="center"/>
    </xf>
    <xf numFmtId="166" fontId="44" fillId="0" borderId="0" xfId="0" applyNumberFormat="1" applyFont="1" applyAlignment="1">
      <alignment horizontal="center" vertical="center"/>
    </xf>
    <xf numFmtId="166" fontId="44" fillId="0" borderId="0" xfId="0" applyNumberFormat="1" applyFont="1" applyAlignment="1">
      <alignment vertical="center"/>
    </xf>
    <xf numFmtId="166" fontId="42" fillId="0" borderId="12" xfId="0" applyNumberFormat="1" applyFont="1" applyBorder="1" applyAlignment="1">
      <alignment horizontal="center" vertical="center"/>
    </xf>
    <xf numFmtId="168" fontId="42" fillId="25" borderId="12" xfId="0" applyNumberFormat="1" applyFont="1" applyFill="1" applyBorder="1" applyAlignment="1">
      <alignment horizontal="center" vertical="center"/>
    </xf>
    <xf numFmtId="168" fontId="42" fillId="0" borderId="12" xfId="0" applyNumberFormat="1" applyFont="1" applyBorder="1" applyAlignment="1">
      <alignment horizontal="center" vertical="center"/>
    </xf>
    <xf numFmtId="1" fontId="42" fillId="25" borderId="12" xfId="0" applyNumberFormat="1" applyFont="1" applyFill="1" applyBorder="1" applyAlignment="1">
      <alignment horizontal="center" vertical="center"/>
    </xf>
    <xf numFmtId="1" fontId="44" fillId="28" borderId="12" xfId="0" applyNumberFormat="1" applyFont="1" applyFill="1" applyBorder="1" applyAlignment="1">
      <alignment horizontal="center" vertical="center"/>
    </xf>
    <xf numFmtId="0" fontId="44" fillId="28" borderId="12" xfId="0" applyFont="1" applyFill="1" applyBorder="1" applyAlignment="1">
      <alignment horizontal="center" vertical="center"/>
    </xf>
    <xf numFmtId="49" fontId="44" fillId="28" borderId="12" xfId="0" applyNumberFormat="1" applyFont="1" applyFill="1" applyBorder="1" applyAlignment="1">
      <alignment horizontal="center" vertical="center"/>
    </xf>
    <xf numFmtId="0" fontId="46" fillId="28" borderId="12" xfId="0" applyFont="1" applyFill="1" applyBorder="1" applyAlignment="1">
      <alignment horizontal="center" vertical="center"/>
    </xf>
    <xf numFmtId="1" fontId="44" fillId="26" borderId="12" xfId="0" applyNumberFormat="1" applyFont="1" applyFill="1" applyBorder="1" applyAlignment="1">
      <alignment horizontal="center" vertical="center" wrapText="1"/>
    </xf>
    <xf numFmtId="0" fontId="44" fillId="26" borderId="12" xfId="0" applyFont="1" applyFill="1" applyBorder="1" applyAlignment="1">
      <alignment horizontal="center" vertical="center"/>
    </xf>
    <xf numFmtId="169" fontId="44" fillId="26" borderId="12" xfId="0" applyNumberFormat="1" applyFont="1" applyFill="1" applyBorder="1" applyAlignment="1">
      <alignment horizontal="center" vertical="center"/>
    </xf>
    <xf numFmtId="1" fontId="44" fillId="26" borderId="12" xfId="0" applyNumberFormat="1" applyFont="1" applyFill="1" applyBorder="1" applyAlignment="1">
      <alignment horizontal="center" vertical="center"/>
    </xf>
    <xf numFmtId="166" fontId="44" fillId="26" borderId="12" xfId="0" applyNumberFormat="1" applyFont="1" applyFill="1" applyBorder="1" applyAlignment="1">
      <alignment horizontal="center" vertical="center" wrapText="1"/>
    </xf>
    <xf numFmtId="0" fontId="44" fillId="26" borderId="12" xfId="0" applyFont="1" applyFill="1" applyBorder="1" applyAlignment="1">
      <alignment horizontal="center" vertical="center" wrapText="1"/>
    </xf>
    <xf numFmtId="0" fontId="42" fillId="29" borderId="12" xfId="0" applyFont="1" applyFill="1" applyBorder="1" applyAlignment="1">
      <alignment horizontal="left" vertical="center"/>
    </xf>
    <xf numFmtId="1" fontId="42" fillId="29" borderId="12" xfId="0" applyNumberFormat="1" applyFont="1" applyFill="1" applyBorder="1" applyAlignment="1">
      <alignment horizontal="left" vertical="center"/>
    </xf>
    <xf numFmtId="168" fontId="42" fillId="29" borderId="12" xfId="0" applyNumberFormat="1" applyFont="1" applyFill="1" applyBorder="1" applyAlignment="1">
      <alignment horizontal="center" vertical="center"/>
    </xf>
    <xf numFmtId="1" fontId="42" fillId="29" borderId="12" xfId="0" applyNumberFormat="1" applyFont="1" applyFill="1" applyBorder="1" applyAlignment="1">
      <alignment horizontal="center" vertical="center"/>
    </xf>
    <xf numFmtId="0" fontId="0" fillId="0" borderId="21" xfId="0" applyBorder="1"/>
    <xf numFmtId="0" fontId="30" fillId="26" borderId="28" xfId="0" applyFont="1" applyFill="1" applyBorder="1" applyAlignment="1">
      <alignment vertical="center"/>
    </xf>
    <xf numFmtId="0" fontId="0" fillId="0" borderId="14" xfId="0" applyBorder="1"/>
    <xf numFmtId="0" fontId="28" fillId="26" borderId="28" xfId="0" applyFont="1" applyFill="1" applyBorder="1" applyAlignment="1">
      <alignment vertical="center"/>
    </xf>
    <xf numFmtId="0" fontId="41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29" borderId="12" xfId="0" applyFont="1" applyFill="1" applyBorder="1" applyAlignment="1">
      <alignment horizontal="center" vertical="center"/>
    </xf>
    <xf numFmtId="1" fontId="42" fillId="0" borderId="0" xfId="0" applyNumberFormat="1" applyFont="1" applyAlignment="1">
      <alignment horizontal="center" vertical="center"/>
    </xf>
    <xf numFmtId="166" fontId="42" fillId="29" borderId="12" xfId="0" applyNumberFormat="1" applyFont="1" applyFill="1" applyBorder="1" applyAlignment="1">
      <alignment horizontal="right" vertical="center"/>
    </xf>
    <xf numFmtId="166" fontId="42" fillId="30" borderId="12" xfId="0" applyNumberFormat="1" applyFont="1" applyFill="1" applyBorder="1" applyAlignment="1">
      <alignment horizontal="right" vertical="center"/>
    </xf>
    <xf numFmtId="170" fontId="31" fillId="26" borderId="21" xfId="81" applyFont="1" applyFill="1" applyBorder="1" applyAlignment="1">
      <alignment horizontal="center" vertical="center" wrapText="1"/>
    </xf>
    <xf numFmtId="0" fontId="0" fillId="0" borderId="21" xfId="0" applyBorder="1"/>
  </cellXfs>
  <cellStyles count="84">
    <cellStyle name="20% - Énfasis1 2" xfId="1" xr:uid="{00000000-0005-0000-0000-000001000000}"/>
    <cellStyle name="20% - Énfasis2 2" xfId="2" xr:uid="{00000000-0005-0000-0000-000002000000}"/>
    <cellStyle name="20% - Énfasis3 2" xfId="3" xr:uid="{00000000-0005-0000-0000-000003000000}"/>
    <cellStyle name="20% - Énfasis4 2" xfId="4" xr:uid="{00000000-0005-0000-0000-000004000000}"/>
    <cellStyle name="20% - Énfasis5 2" xfId="5" xr:uid="{00000000-0005-0000-0000-000005000000}"/>
    <cellStyle name="20% - Énfasis6 2" xfId="6" xr:uid="{00000000-0005-0000-0000-000006000000}"/>
    <cellStyle name="40% - Énfasis1 2" xfId="7" xr:uid="{00000000-0005-0000-0000-000007000000}"/>
    <cellStyle name="40% - Énfasis2 2" xfId="8" xr:uid="{00000000-0005-0000-0000-000008000000}"/>
    <cellStyle name="40% - Énfasis3 2" xfId="9" xr:uid="{00000000-0005-0000-0000-000009000000}"/>
    <cellStyle name="40% - Énfasis4 2" xfId="10" xr:uid="{00000000-0005-0000-0000-00000A000000}"/>
    <cellStyle name="40% - Énfasis5 2" xfId="11" xr:uid="{00000000-0005-0000-0000-00000B000000}"/>
    <cellStyle name="40% - Énfasis6 2" xfId="12" xr:uid="{00000000-0005-0000-0000-00000C000000}"/>
    <cellStyle name="60% - Énfasis1 2" xfId="13" xr:uid="{00000000-0005-0000-0000-00000D000000}"/>
    <cellStyle name="60% - Énfasis2 2" xfId="14" xr:uid="{00000000-0005-0000-0000-00000E000000}"/>
    <cellStyle name="60% - Énfasis3 2" xfId="15" xr:uid="{00000000-0005-0000-0000-00000F000000}"/>
    <cellStyle name="60% - Énfasis4 2" xfId="16" xr:uid="{00000000-0005-0000-0000-000010000000}"/>
    <cellStyle name="60% - Énfasis5 2" xfId="17" xr:uid="{00000000-0005-0000-0000-000011000000}"/>
    <cellStyle name="60% - Énfasis6 2" xfId="18" xr:uid="{00000000-0005-0000-0000-000012000000}"/>
    <cellStyle name="Buena 2" xfId="19" xr:uid="{00000000-0005-0000-0000-000013000000}"/>
    <cellStyle name="Cálculo 2" xfId="20" xr:uid="{00000000-0005-0000-0000-000014000000}"/>
    <cellStyle name="Celda de comprobación 2" xfId="21" xr:uid="{00000000-0005-0000-0000-000015000000}"/>
    <cellStyle name="Celda vinculada 2" xfId="22" xr:uid="{00000000-0005-0000-0000-000016000000}"/>
    <cellStyle name="Comma" xfId="23" xr:uid="{00000000-0005-0000-0000-000017000000}"/>
    <cellStyle name="Comma [0]" xfId="24" xr:uid="{00000000-0005-0000-0000-000018000000}"/>
    <cellStyle name="Comma [0] 2" xfId="25" xr:uid="{00000000-0005-0000-0000-000019000000}"/>
    <cellStyle name="Comma 2" xfId="26" xr:uid="{00000000-0005-0000-0000-00001A000000}"/>
    <cellStyle name="Currency" xfId="27" xr:uid="{00000000-0005-0000-0000-00001B000000}"/>
    <cellStyle name="Currency [0]" xfId="28" xr:uid="{00000000-0005-0000-0000-00001C000000}"/>
    <cellStyle name="Currency [0] 2" xfId="29" xr:uid="{00000000-0005-0000-0000-00001D000000}"/>
    <cellStyle name="Currency 2" xfId="30" xr:uid="{00000000-0005-0000-0000-00001E000000}"/>
    <cellStyle name="D" xfId="31" xr:uid="{00000000-0005-0000-0000-00001F000000}"/>
    <cellStyle name="Date" xfId="32" xr:uid="{00000000-0005-0000-0000-000020000000}"/>
    <cellStyle name="Date 2" xfId="33" xr:uid="{00000000-0005-0000-0000-000021000000}"/>
    <cellStyle name="Encabezado 4 2" xfId="34" xr:uid="{00000000-0005-0000-0000-000022000000}"/>
    <cellStyle name="Énfasis1 2" xfId="35" xr:uid="{00000000-0005-0000-0000-000023000000}"/>
    <cellStyle name="Énfasis2 2" xfId="36" xr:uid="{00000000-0005-0000-0000-000024000000}"/>
    <cellStyle name="Énfasis3 2" xfId="37" xr:uid="{00000000-0005-0000-0000-000025000000}"/>
    <cellStyle name="Énfasis4 2" xfId="38" xr:uid="{00000000-0005-0000-0000-000026000000}"/>
    <cellStyle name="Énfasis5 2" xfId="39" xr:uid="{00000000-0005-0000-0000-000027000000}"/>
    <cellStyle name="Énfasis6 2" xfId="40" xr:uid="{00000000-0005-0000-0000-000028000000}"/>
    <cellStyle name="Entrada 2" xfId="41" xr:uid="{00000000-0005-0000-0000-000029000000}"/>
    <cellStyle name="Euro" xfId="42" xr:uid="{00000000-0005-0000-0000-00002A000000}"/>
    <cellStyle name="Euro 2" xfId="43" xr:uid="{00000000-0005-0000-0000-00002B000000}"/>
    <cellStyle name="Fixed" xfId="44" xr:uid="{00000000-0005-0000-0000-00002C000000}"/>
    <cellStyle name="Fixed 2" xfId="45" xr:uid="{00000000-0005-0000-0000-00002D000000}"/>
    <cellStyle name="Heading1" xfId="46" xr:uid="{00000000-0005-0000-0000-00002E000000}"/>
    <cellStyle name="Heading1 2" xfId="47" xr:uid="{00000000-0005-0000-0000-00002F000000}"/>
    <cellStyle name="Heading2" xfId="48" xr:uid="{00000000-0005-0000-0000-000030000000}"/>
    <cellStyle name="Heading2 2" xfId="49" xr:uid="{00000000-0005-0000-0000-000031000000}"/>
    <cellStyle name="Incorrecto 2" xfId="50" xr:uid="{00000000-0005-0000-0000-000032000000}"/>
    <cellStyle name="Millares [0] 2" xfId="81" xr:uid="{00000000-0005-0000-0000-000051000000}"/>
    <cellStyle name="Millares 2" xfId="51" xr:uid="{00000000-0005-0000-0000-000033000000}"/>
    <cellStyle name="Millares 3" xfId="52" xr:uid="{00000000-0005-0000-0000-000034000000}"/>
    <cellStyle name="Millares 4" xfId="53" xr:uid="{00000000-0005-0000-0000-000035000000}"/>
    <cellStyle name="Millares 5" xfId="54" xr:uid="{00000000-0005-0000-0000-000036000000}"/>
    <cellStyle name="Millares 6" xfId="55" xr:uid="{00000000-0005-0000-0000-000037000000}"/>
    <cellStyle name="Millares 7" xfId="56" xr:uid="{00000000-0005-0000-0000-000038000000}"/>
    <cellStyle name="Neutral 2" xfId="57" xr:uid="{00000000-0005-0000-0000-000039000000}"/>
    <cellStyle name="Normal" xfId="0" builtinId="0"/>
    <cellStyle name="Normal 2" xfId="58" xr:uid="{00000000-0005-0000-0000-00003A000000}"/>
    <cellStyle name="Normal 2 2" xfId="59" xr:uid="{00000000-0005-0000-0000-00003B000000}"/>
    <cellStyle name="Normal 2 3" xfId="80" xr:uid="{00000000-0005-0000-0000-000050000000}"/>
    <cellStyle name="Normal 3" xfId="60" xr:uid="{00000000-0005-0000-0000-00003C000000}"/>
    <cellStyle name="Normal 3 2" xfId="61" xr:uid="{00000000-0005-0000-0000-00003D000000}"/>
    <cellStyle name="Normal 4" xfId="62" xr:uid="{00000000-0005-0000-0000-00003E000000}"/>
    <cellStyle name="Normal 4 2" xfId="63" xr:uid="{00000000-0005-0000-0000-00003F000000}"/>
    <cellStyle name="Normal 5" xfId="79" xr:uid="{00000000-0005-0000-0000-00004F000000}"/>
    <cellStyle name="Normal 6" xfId="83" xr:uid="{00000000-0005-0000-0000-000053000000}"/>
    <cellStyle name="Normal 7" xfId="82" xr:uid="{00000000-0005-0000-0000-000052000000}"/>
    <cellStyle name="Notas 2" xfId="64" xr:uid="{00000000-0005-0000-0000-000040000000}"/>
    <cellStyle name="Percent" xfId="65" xr:uid="{00000000-0005-0000-0000-000041000000}"/>
    <cellStyle name="Percent 2" xfId="66" xr:uid="{00000000-0005-0000-0000-000042000000}"/>
    <cellStyle name="Porcentaje" xfId="78" builtinId="5"/>
    <cellStyle name="Porcentual 2" xfId="67" xr:uid="{00000000-0005-0000-0000-000043000000}"/>
    <cellStyle name="Salida 2" xfId="68" xr:uid="{00000000-0005-0000-0000-000044000000}"/>
    <cellStyle name="Texto de advertencia 2" xfId="69" xr:uid="{00000000-0005-0000-0000-000045000000}"/>
    <cellStyle name="Texto explicativo 2" xfId="70" xr:uid="{00000000-0005-0000-0000-000046000000}"/>
    <cellStyle name="Título 1 2" xfId="71" xr:uid="{00000000-0005-0000-0000-000047000000}"/>
    <cellStyle name="Título 2 2" xfId="72" xr:uid="{00000000-0005-0000-0000-000048000000}"/>
    <cellStyle name="Título 3 2" xfId="73" xr:uid="{00000000-0005-0000-0000-000049000000}"/>
    <cellStyle name="Título 4" xfId="74" xr:uid="{00000000-0005-0000-0000-00004A000000}"/>
    <cellStyle name="Total 2" xfId="75" xr:uid="{00000000-0005-0000-0000-00004B000000}"/>
    <cellStyle name="Total 2 2" xfId="76" xr:uid="{00000000-0005-0000-0000-00004C000000}"/>
    <cellStyle name="Total 2 3" xfId="77" xr:uid="{00000000-0005-0000-0000-00004D000000}"/>
  </cellStyles>
  <dxfs count="7"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</font>
      <fill>
        <patternFill>
          <bgColor rgb="FFFF7C80"/>
        </patternFill>
      </fill>
    </dxf>
    <dxf>
      <fill>
        <patternFill>
          <bgColor rgb="FF00B05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theme="0" tint="-0.149876400036622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S210"/>
  <sheetViews>
    <sheetView tabSelected="1" topLeftCell="R1" zoomScale="80" zoomScaleNormal="80" workbookViewId="0">
      <selection activeCell="AN18" sqref="AN18"/>
    </sheetView>
  </sheetViews>
  <sheetFormatPr baseColWidth="10" defaultColWidth="32.42578125" defaultRowHeight="15" x14ac:dyDescent="0.2"/>
  <cols>
    <col min="1" max="1" width="16.7109375" style="97" customWidth="1"/>
    <col min="2" max="2" width="36.28515625" style="50" customWidth="1"/>
    <col min="3" max="3" width="19.28515625" style="50" customWidth="1"/>
    <col min="4" max="4" width="15.140625" style="50" customWidth="1"/>
    <col min="5" max="5" width="11.7109375" style="50" customWidth="1"/>
    <col min="6" max="6" width="9.140625" style="50" customWidth="1"/>
    <col min="7" max="7" width="13.85546875" style="50" customWidth="1"/>
    <col min="8" max="8" width="19" style="50" customWidth="1"/>
    <col min="9" max="9" width="21" style="50" customWidth="1"/>
    <col min="10" max="10" width="21.42578125" style="50" customWidth="1"/>
    <col min="11" max="41" width="7.28515625" style="50" customWidth="1"/>
    <col min="42" max="42" width="15.5703125" style="53" customWidth="1"/>
    <col min="43" max="43" width="20.7109375" style="53" customWidth="1"/>
    <col min="44" max="44" width="24.85546875" style="69" customWidth="1"/>
    <col min="45" max="45" width="13.28515625" style="70" bestFit="1" customWidth="1"/>
    <col min="46" max="57" width="32.42578125" style="50" customWidth="1"/>
    <col min="58" max="16384" width="32.42578125" style="50"/>
  </cols>
  <sheetData>
    <row r="1" spans="1:45" x14ac:dyDescent="0.2">
      <c r="A1" s="93"/>
      <c r="G1" s="51"/>
      <c r="H1" s="51"/>
      <c r="J1" s="51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</row>
    <row r="2" spans="1:45" ht="16.5" customHeight="1" x14ac:dyDescent="0.2">
      <c r="A2" s="75" t="s">
        <v>0</v>
      </c>
      <c r="B2" s="76" t="s">
        <v>1</v>
      </c>
      <c r="C2" s="77" t="s">
        <v>2</v>
      </c>
      <c r="D2" s="76" t="str">
        <f>VLOOKUP(E2,Climatologia_TMED!AA1:AC13,2,FALSE)</f>
        <v>MAYO</v>
      </c>
      <c r="E2" s="76">
        <v>5</v>
      </c>
      <c r="F2" s="76" t="s">
        <v>3</v>
      </c>
      <c r="G2" s="76">
        <v>2026</v>
      </c>
      <c r="H2" s="78" t="s">
        <v>4</v>
      </c>
      <c r="I2" s="78">
        <f>VLOOKUP(E2,Climatologia_TMED!AA1:AC13,3,FALSE)</f>
        <v>31</v>
      </c>
      <c r="P2" s="53"/>
      <c r="X2" s="54"/>
      <c r="Y2" s="54"/>
      <c r="Z2" s="54"/>
      <c r="AC2" s="54"/>
      <c r="AD2" s="54"/>
      <c r="AE2" s="54"/>
      <c r="AF2" s="54"/>
      <c r="AG2" s="54"/>
      <c r="AH2" s="54"/>
      <c r="AI2" s="54"/>
      <c r="AJ2" s="54"/>
      <c r="AK2" s="55"/>
      <c r="AL2" s="54"/>
      <c r="AN2" s="54"/>
      <c r="AO2" s="54"/>
    </row>
    <row r="3" spans="1:45" ht="16.5" customHeight="1" x14ac:dyDescent="0.2">
      <c r="A3" s="94"/>
      <c r="B3" s="51"/>
      <c r="C3" s="51"/>
      <c r="D3" s="51"/>
      <c r="E3" s="51"/>
      <c r="F3" s="51"/>
      <c r="G3" s="51"/>
      <c r="H3" s="51"/>
      <c r="I3" s="51"/>
      <c r="J3" s="51"/>
      <c r="P3" s="53"/>
      <c r="X3" s="54"/>
      <c r="Y3" s="54"/>
      <c r="Z3" s="54"/>
      <c r="AC3" s="54"/>
      <c r="AD3" s="54"/>
      <c r="AE3" s="54"/>
      <c r="AF3" s="54"/>
      <c r="AG3" s="54"/>
      <c r="AH3" s="54"/>
      <c r="AI3" s="54"/>
      <c r="AJ3" s="54"/>
      <c r="AK3" s="55"/>
      <c r="AL3" s="54"/>
      <c r="AN3" s="54"/>
      <c r="AO3" s="54"/>
    </row>
    <row r="4" spans="1:45" ht="30" customHeight="1" x14ac:dyDescent="0.2">
      <c r="A4" s="79" t="s">
        <v>5</v>
      </c>
      <c r="B4" s="80" t="s">
        <v>6</v>
      </c>
      <c r="C4" s="80" t="s">
        <v>7</v>
      </c>
      <c r="D4" s="79" t="s">
        <v>8</v>
      </c>
      <c r="E4" s="79" t="s">
        <v>9</v>
      </c>
      <c r="F4" s="79" t="s">
        <v>10</v>
      </c>
      <c r="G4" s="80" t="s">
        <v>11</v>
      </c>
      <c r="H4" s="80" t="s">
        <v>12</v>
      </c>
      <c r="I4" s="80" t="s">
        <v>13</v>
      </c>
      <c r="J4" s="80" t="s">
        <v>14</v>
      </c>
      <c r="K4" s="80">
        <v>1</v>
      </c>
      <c r="L4" s="80">
        <v>2</v>
      </c>
      <c r="M4" s="80">
        <v>3</v>
      </c>
      <c r="N4" s="80">
        <v>4</v>
      </c>
      <c r="O4" s="80">
        <v>5</v>
      </c>
      <c r="P4" s="80">
        <v>6</v>
      </c>
      <c r="Q4" s="80">
        <v>7</v>
      </c>
      <c r="R4" s="80">
        <v>8</v>
      </c>
      <c r="S4" s="80">
        <v>9</v>
      </c>
      <c r="T4" s="80">
        <v>10</v>
      </c>
      <c r="U4" s="81">
        <v>11</v>
      </c>
      <c r="V4" s="80">
        <v>12</v>
      </c>
      <c r="W4" s="81">
        <v>13</v>
      </c>
      <c r="X4" s="80">
        <v>14</v>
      </c>
      <c r="Y4" s="81">
        <v>15</v>
      </c>
      <c r="Z4" s="80">
        <v>16</v>
      </c>
      <c r="AA4" s="81">
        <v>17</v>
      </c>
      <c r="AB4" s="80">
        <v>18</v>
      </c>
      <c r="AC4" s="81">
        <v>19</v>
      </c>
      <c r="AD4" s="80">
        <v>20</v>
      </c>
      <c r="AE4" s="81">
        <v>21</v>
      </c>
      <c r="AF4" s="82">
        <v>22</v>
      </c>
      <c r="AG4" s="82">
        <v>23</v>
      </c>
      <c r="AH4" s="81">
        <v>24</v>
      </c>
      <c r="AI4" s="81">
        <v>25</v>
      </c>
      <c r="AJ4" s="82">
        <v>26</v>
      </c>
      <c r="AK4" s="81">
        <v>27</v>
      </c>
      <c r="AL4" s="82">
        <v>28</v>
      </c>
      <c r="AM4" s="82">
        <v>29</v>
      </c>
      <c r="AN4" s="82">
        <v>30</v>
      </c>
      <c r="AO4" s="81">
        <v>31</v>
      </c>
      <c r="AP4" s="83" t="s">
        <v>15</v>
      </c>
      <c r="AQ4" s="83" t="s">
        <v>16</v>
      </c>
      <c r="AR4" s="83" t="s">
        <v>17</v>
      </c>
      <c r="AS4" s="84" t="s">
        <v>18</v>
      </c>
    </row>
    <row r="5" spans="1:45" ht="15" customHeight="1" x14ac:dyDescent="0.2">
      <c r="A5" s="95">
        <v>17015010</v>
      </c>
      <c r="B5" s="57" t="s">
        <v>19</v>
      </c>
      <c r="C5" s="59" t="s">
        <v>20</v>
      </c>
      <c r="D5" s="72">
        <v>-81.703999999999994</v>
      </c>
      <c r="E5" s="72">
        <v>12.587</v>
      </c>
      <c r="F5" s="74">
        <v>1</v>
      </c>
      <c r="G5" s="74">
        <v>88</v>
      </c>
      <c r="H5" s="74">
        <v>88001</v>
      </c>
      <c r="I5" s="57" t="s">
        <v>21</v>
      </c>
      <c r="J5" s="57" t="s">
        <v>22</v>
      </c>
      <c r="K5" s="56">
        <v>30.3</v>
      </c>
      <c r="L5" s="56">
        <v>30.1</v>
      </c>
      <c r="M5" s="56">
        <v>29.8</v>
      </c>
      <c r="N5" s="56">
        <v>30.2</v>
      </c>
      <c r="O5" s="56">
        <v>30.4</v>
      </c>
      <c r="P5" s="56">
        <v>30.6</v>
      </c>
      <c r="Q5" s="56">
        <v>30.3</v>
      </c>
      <c r="R5" s="56">
        <v>30.7</v>
      </c>
      <c r="S5" s="56">
        <v>30.2</v>
      </c>
      <c r="T5" s="56">
        <v>30.1</v>
      </c>
      <c r="U5" s="56">
        <v>29.9</v>
      </c>
      <c r="V5" s="56">
        <v>29.8</v>
      </c>
      <c r="W5" s="56">
        <v>30</v>
      </c>
      <c r="X5" s="56">
        <v>30.2</v>
      </c>
      <c r="Y5" s="56">
        <v>30.3</v>
      </c>
      <c r="Z5" s="56">
        <v>30.3</v>
      </c>
      <c r="AA5" s="56">
        <v>29.3</v>
      </c>
      <c r="AB5" s="56">
        <v>30</v>
      </c>
      <c r="AC5" s="56">
        <v>30.2</v>
      </c>
      <c r="AD5" s="56">
        <v>29.6</v>
      </c>
      <c r="AE5" s="56">
        <v>30.2</v>
      </c>
      <c r="AF5" s="56">
        <v>29.9</v>
      </c>
      <c r="AG5" s="56">
        <v>30.3</v>
      </c>
      <c r="AH5" s="56">
        <v>30.1</v>
      </c>
      <c r="AI5" s="56">
        <v>30.2</v>
      </c>
      <c r="AJ5" s="56">
        <v>30.3</v>
      </c>
      <c r="AK5" s="56">
        <v>30.2</v>
      </c>
      <c r="AL5" s="56">
        <v>30</v>
      </c>
      <c r="AM5" s="56">
        <v>29.2</v>
      </c>
      <c r="AN5" s="56"/>
      <c r="AO5" s="56"/>
      <c r="AP5" s="58">
        <f t="shared" ref="AP5:AP68" si="0">COUNTIF(K5:AO5,"&gt;0")</f>
        <v>29</v>
      </c>
      <c r="AQ5" s="71">
        <f t="shared" ref="AQ5:AQ68" si="1">IF(AP5&gt;14,AVERAGE(K5:AO5),"")</f>
        <v>30.093103448275869</v>
      </c>
      <c r="AR5" s="71">
        <f>IFERROR(VLOOKUP(A5,Climatologia_TMED!A:U,9+$E$2,FALSE),"")</f>
        <v>28.103697913794679</v>
      </c>
      <c r="AS5" s="71">
        <f t="shared" ref="AS5:AS68" si="2">IF(OR(AQ5="",AR5=""),"",IFERROR(AQ5-AR5,""))</f>
        <v>1.9894055344811896</v>
      </c>
    </row>
    <row r="6" spans="1:45" ht="15" customHeight="1" x14ac:dyDescent="0.2">
      <c r="A6" s="95">
        <v>17025020</v>
      </c>
      <c r="B6" s="59" t="s">
        <v>23</v>
      </c>
      <c r="C6" s="59" t="s">
        <v>20</v>
      </c>
      <c r="D6" s="73">
        <v>-81.358000000000004</v>
      </c>
      <c r="E6" s="73">
        <v>13.36</v>
      </c>
      <c r="F6" s="58">
        <v>7</v>
      </c>
      <c r="G6" s="58">
        <v>88</v>
      </c>
      <c r="H6" s="58">
        <v>88564</v>
      </c>
      <c r="I6" s="60" t="s">
        <v>21</v>
      </c>
      <c r="J6" s="60" t="s">
        <v>24</v>
      </c>
      <c r="K6" s="56">
        <v>29.1</v>
      </c>
      <c r="L6" s="56">
        <v>29.3</v>
      </c>
      <c r="M6" s="56">
        <v>29.5</v>
      </c>
      <c r="N6" s="56">
        <v>29.4</v>
      </c>
      <c r="O6" s="56">
        <v>29.3</v>
      </c>
      <c r="P6" s="56">
        <v>29.3</v>
      </c>
      <c r="Q6" s="56">
        <v>29.6</v>
      </c>
      <c r="R6" s="56">
        <v>29.7</v>
      </c>
      <c r="S6" s="56">
        <v>30</v>
      </c>
      <c r="T6" s="56">
        <v>29.7</v>
      </c>
      <c r="U6" s="56">
        <v>29.5</v>
      </c>
      <c r="V6" s="56">
        <v>29.7</v>
      </c>
      <c r="W6" s="56">
        <v>29.5</v>
      </c>
      <c r="X6" s="56">
        <v>29.4</v>
      </c>
      <c r="Y6" s="56">
        <v>29.4</v>
      </c>
      <c r="Z6" s="56">
        <v>29.3</v>
      </c>
      <c r="AA6" s="56">
        <v>29.6</v>
      </c>
      <c r="AB6" s="56">
        <v>29.4</v>
      </c>
      <c r="AC6" s="56">
        <v>29.3</v>
      </c>
      <c r="AD6" s="56">
        <v>29.5</v>
      </c>
      <c r="AE6" s="56">
        <v>29.6</v>
      </c>
      <c r="AF6" s="56">
        <v>29.5</v>
      </c>
      <c r="AG6" s="56">
        <v>29.6</v>
      </c>
      <c r="AH6" s="56">
        <v>29.3</v>
      </c>
      <c r="AI6" s="56">
        <v>29.8</v>
      </c>
      <c r="AJ6" s="56">
        <v>29.4</v>
      </c>
      <c r="AK6" s="56">
        <v>29.7</v>
      </c>
      <c r="AL6" s="56">
        <v>29.2</v>
      </c>
      <c r="AM6" s="56">
        <v>28.9</v>
      </c>
      <c r="AN6" s="56"/>
      <c r="AO6" s="56"/>
      <c r="AP6" s="58">
        <f t="shared" si="0"/>
        <v>29</v>
      </c>
      <c r="AQ6" s="71">
        <f t="shared" si="1"/>
        <v>29.46551724137931</v>
      </c>
      <c r="AR6" s="71">
        <f>IFERROR(VLOOKUP(A6,Climatologia_TMED!A:U,9+$E$2,FALSE),"")</f>
        <v>28.20630819482016</v>
      </c>
      <c r="AS6" s="71">
        <f t="shared" si="2"/>
        <v>1.2592090465591497</v>
      </c>
    </row>
    <row r="7" spans="1:45" ht="15" customHeight="1" x14ac:dyDescent="0.2">
      <c r="A7" s="95">
        <v>15015050</v>
      </c>
      <c r="B7" s="59" t="s">
        <v>25</v>
      </c>
      <c r="C7" s="59" t="s">
        <v>20</v>
      </c>
      <c r="D7" s="73">
        <v>-74.228999999999999</v>
      </c>
      <c r="E7" s="73">
        <v>11.128</v>
      </c>
      <c r="F7" s="58">
        <v>4</v>
      </c>
      <c r="G7" s="58">
        <v>47</v>
      </c>
      <c r="H7" s="58">
        <v>47001</v>
      </c>
      <c r="I7" s="60" t="s">
        <v>26</v>
      </c>
      <c r="J7" s="60" t="s">
        <v>27</v>
      </c>
      <c r="K7" s="56">
        <v>31.2</v>
      </c>
      <c r="L7" s="56">
        <v>30.3</v>
      </c>
      <c r="M7" s="56">
        <v>30.4</v>
      </c>
      <c r="N7" s="56">
        <v>31.1</v>
      </c>
      <c r="O7" s="56">
        <v>30.8</v>
      </c>
      <c r="P7" s="56">
        <v>30.6</v>
      </c>
      <c r="Q7" s="56">
        <v>31.9</v>
      </c>
      <c r="R7" s="56">
        <v>30</v>
      </c>
      <c r="S7" s="56">
        <v>30.9</v>
      </c>
      <c r="T7" s="56">
        <v>32.9</v>
      </c>
      <c r="U7" s="56">
        <v>32.1</v>
      </c>
      <c r="V7" s="56">
        <v>31.7</v>
      </c>
      <c r="W7" s="56">
        <v>30.7</v>
      </c>
      <c r="X7" s="56">
        <v>32.5</v>
      </c>
      <c r="Y7" s="56">
        <v>33.200000000000003</v>
      </c>
      <c r="Z7" s="56">
        <v>32.700000000000003</v>
      </c>
      <c r="AA7" s="56">
        <v>32.299999999999997</v>
      </c>
      <c r="AB7" s="56">
        <v>30.6</v>
      </c>
      <c r="AC7" s="56">
        <v>32</v>
      </c>
      <c r="AD7" s="56">
        <v>32.799999999999997</v>
      </c>
      <c r="AE7" s="56">
        <v>30.8</v>
      </c>
      <c r="AF7" s="56">
        <v>30.5</v>
      </c>
      <c r="AG7" s="56">
        <v>31.4</v>
      </c>
      <c r="AH7" s="56">
        <v>31</v>
      </c>
      <c r="AI7" s="56">
        <v>33</v>
      </c>
      <c r="AJ7" s="56">
        <v>32.799999999999997</v>
      </c>
      <c r="AK7" s="56">
        <v>31.9</v>
      </c>
      <c r="AL7" s="56">
        <v>32.799999999999997</v>
      </c>
      <c r="AM7" s="56">
        <v>30.1</v>
      </c>
      <c r="AN7" s="56"/>
      <c r="AO7" s="56"/>
      <c r="AP7" s="58">
        <f t="shared" si="0"/>
        <v>29</v>
      </c>
      <c r="AQ7" s="71">
        <f t="shared" si="1"/>
        <v>31.551724137931025</v>
      </c>
      <c r="AR7" s="71">
        <f>IFERROR(VLOOKUP(A7,Climatologia_TMED!A:U,9+$E$2,FALSE),"")</f>
        <v>29.317550029868571</v>
      </c>
      <c r="AS7" s="71">
        <f t="shared" si="2"/>
        <v>2.2341741080624544</v>
      </c>
    </row>
    <row r="8" spans="1:45" ht="15" customHeight="1" x14ac:dyDescent="0.2">
      <c r="A8" s="95">
        <v>14015080</v>
      </c>
      <c r="B8" s="57" t="s">
        <v>28</v>
      </c>
      <c r="C8" s="59" t="s">
        <v>20</v>
      </c>
      <c r="D8" s="72">
        <v>-75.516000000000005</v>
      </c>
      <c r="E8" s="72">
        <v>10.446999999999999</v>
      </c>
      <c r="F8" s="74">
        <v>2</v>
      </c>
      <c r="G8" s="74">
        <v>13</v>
      </c>
      <c r="H8" s="74">
        <v>13001</v>
      </c>
      <c r="I8" s="57" t="s">
        <v>29</v>
      </c>
      <c r="J8" s="57" t="s">
        <v>30</v>
      </c>
      <c r="K8" s="56">
        <v>29.7</v>
      </c>
      <c r="L8" s="56">
        <v>28.9</v>
      </c>
      <c r="M8" s="56">
        <v>28.5</v>
      </c>
      <c r="N8" s="56">
        <v>29</v>
      </c>
      <c r="O8" s="56">
        <v>30</v>
      </c>
      <c r="P8" s="56">
        <v>30.4</v>
      </c>
      <c r="Q8" s="56">
        <v>29.7</v>
      </c>
      <c r="R8" s="56">
        <v>29.7</v>
      </c>
      <c r="S8" s="56">
        <v>30.1</v>
      </c>
      <c r="T8" s="56">
        <v>30.4</v>
      </c>
      <c r="U8" s="56">
        <v>29.6</v>
      </c>
      <c r="V8" s="56">
        <v>29.8</v>
      </c>
      <c r="W8" s="56">
        <v>30</v>
      </c>
      <c r="X8" s="56">
        <v>30.3</v>
      </c>
      <c r="Y8" s="56">
        <v>30.1</v>
      </c>
      <c r="Z8" s="56">
        <v>31.1</v>
      </c>
      <c r="AA8" s="56">
        <v>30</v>
      </c>
      <c r="AB8" s="56">
        <v>29.6</v>
      </c>
      <c r="AC8" s="56">
        <v>30.4</v>
      </c>
      <c r="AD8" s="56">
        <v>30</v>
      </c>
      <c r="AE8" s="56">
        <v>29.3</v>
      </c>
      <c r="AF8" s="56">
        <v>30.3</v>
      </c>
      <c r="AG8" s="56">
        <v>30.1</v>
      </c>
      <c r="AH8" s="56">
        <v>30</v>
      </c>
      <c r="AI8" s="56">
        <v>30.3</v>
      </c>
      <c r="AJ8" s="56">
        <v>30.9</v>
      </c>
      <c r="AK8" s="56">
        <v>30.9</v>
      </c>
      <c r="AL8" s="56">
        <v>31.2</v>
      </c>
      <c r="AM8" s="56">
        <v>30.4</v>
      </c>
      <c r="AN8" s="56"/>
      <c r="AO8" s="56"/>
      <c r="AP8" s="58">
        <f t="shared" si="0"/>
        <v>29</v>
      </c>
      <c r="AQ8" s="71">
        <f t="shared" si="1"/>
        <v>30.024137931034481</v>
      </c>
      <c r="AR8" s="71">
        <f>IFERROR(VLOOKUP(A8,Climatologia_TMED!A:U,9+$E$2,FALSE),"")</f>
        <v>28.618824970131421</v>
      </c>
      <c r="AS8" s="71">
        <f t="shared" si="2"/>
        <v>1.4053129609030606</v>
      </c>
    </row>
    <row r="9" spans="1:45" ht="15" customHeight="1" x14ac:dyDescent="0.2">
      <c r="A9" s="95">
        <v>29045190</v>
      </c>
      <c r="B9" s="57" t="s">
        <v>31</v>
      </c>
      <c r="C9" s="59" t="s">
        <v>20</v>
      </c>
      <c r="D9" s="72">
        <v>-74.78</v>
      </c>
      <c r="E9" s="72">
        <v>10.917999999999999</v>
      </c>
      <c r="F9" s="74">
        <v>14</v>
      </c>
      <c r="G9" s="74">
        <v>8</v>
      </c>
      <c r="H9" s="74">
        <v>8758</v>
      </c>
      <c r="I9" s="57" t="s">
        <v>32</v>
      </c>
      <c r="J9" s="57" t="s">
        <v>33</v>
      </c>
      <c r="K9" s="56">
        <v>30.2</v>
      </c>
      <c r="L9" s="56">
        <v>29.6</v>
      </c>
      <c r="M9" s="56">
        <v>27.2</v>
      </c>
      <c r="N9" s="56">
        <v>29.2</v>
      </c>
      <c r="O9" s="56">
        <v>30.7</v>
      </c>
      <c r="P9" s="56">
        <v>30.5</v>
      </c>
      <c r="Q9" s="56">
        <v>30.2</v>
      </c>
      <c r="R9" s="56">
        <v>30.3</v>
      </c>
      <c r="S9" s="56">
        <v>29.9</v>
      </c>
      <c r="T9" s="56">
        <v>30.1</v>
      </c>
      <c r="U9" s="56">
        <v>30.1</v>
      </c>
      <c r="V9" s="56">
        <v>29.7</v>
      </c>
      <c r="W9" s="56">
        <v>31.5</v>
      </c>
      <c r="X9" s="56">
        <v>30.9</v>
      </c>
      <c r="Y9" s="56">
        <v>30.9</v>
      </c>
      <c r="Z9" s="56">
        <v>29.9</v>
      </c>
      <c r="AA9" s="56">
        <v>30.6</v>
      </c>
      <c r="AB9" s="56">
        <v>30</v>
      </c>
      <c r="AC9" s="56">
        <v>30.1</v>
      </c>
      <c r="AD9" s="56">
        <v>30.1</v>
      </c>
      <c r="AE9" s="56">
        <v>30.2</v>
      </c>
      <c r="AF9" s="56">
        <v>29.3</v>
      </c>
      <c r="AG9" s="56">
        <v>30.7</v>
      </c>
      <c r="AH9" s="56">
        <v>29.1</v>
      </c>
      <c r="AI9" s="56">
        <v>30.6</v>
      </c>
      <c r="AJ9" s="56">
        <v>30</v>
      </c>
      <c r="AK9" s="56">
        <v>30</v>
      </c>
      <c r="AL9" s="56">
        <v>30.6</v>
      </c>
      <c r="AM9" s="56">
        <v>30.2</v>
      </c>
      <c r="AN9" s="56"/>
      <c r="AO9" s="56"/>
      <c r="AP9" s="58">
        <f t="shared" si="0"/>
        <v>29</v>
      </c>
      <c r="AQ9" s="71">
        <f t="shared" si="1"/>
        <v>30.082758620689663</v>
      </c>
      <c r="AR9" s="71">
        <f>IFERROR(VLOOKUP(A9,Climatologia_TMED!A:U,9+$E$2,FALSE),"")</f>
        <v>30.041019514137751</v>
      </c>
      <c r="AS9" s="71">
        <f t="shared" si="2"/>
        <v>4.1739106551911931E-2</v>
      </c>
    </row>
    <row r="10" spans="1:45" ht="15" customHeight="1" x14ac:dyDescent="0.2">
      <c r="A10" s="95">
        <v>15065180</v>
      </c>
      <c r="B10" s="57" t="s">
        <v>34</v>
      </c>
      <c r="C10" s="59" t="s">
        <v>20</v>
      </c>
      <c r="D10" s="72">
        <v>-72.918000000000006</v>
      </c>
      <c r="E10" s="72">
        <v>11.53</v>
      </c>
      <c r="F10" s="74">
        <v>4</v>
      </c>
      <c r="G10" s="74">
        <v>44</v>
      </c>
      <c r="H10" s="74">
        <v>44001</v>
      </c>
      <c r="I10" s="57" t="s">
        <v>35</v>
      </c>
      <c r="J10" s="57" t="s">
        <v>36</v>
      </c>
      <c r="K10" s="56">
        <v>30.7</v>
      </c>
      <c r="L10" s="56">
        <v>28.7</v>
      </c>
      <c r="M10" s="56">
        <v>28.7</v>
      </c>
      <c r="N10" s="56">
        <v>29</v>
      </c>
      <c r="O10" s="56">
        <v>29.2</v>
      </c>
      <c r="P10" s="56">
        <v>29.9</v>
      </c>
      <c r="Q10" s="56">
        <v>29.9</v>
      </c>
      <c r="R10" s="56">
        <v>30.7</v>
      </c>
      <c r="S10" s="56">
        <v>31.8</v>
      </c>
      <c r="T10" s="56">
        <v>31.6</v>
      </c>
      <c r="U10" s="56">
        <v>28.7</v>
      </c>
      <c r="V10" s="56">
        <v>29.7</v>
      </c>
      <c r="W10" s="56">
        <v>31.3</v>
      </c>
      <c r="X10" s="56">
        <v>31.9</v>
      </c>
      <c r="Y10" s="56">
        <v>31.9</v>
      </c>
      <c r="Z10" s="56">
        <v>31.5</v>
      </c>
      <c r="AA10" s="56">
        <v>33</v>
      </c>
      <c r="AB10" s="56">
        <v>32.5</v>
      </c>
      <c r="AC10" s="56">
        <v>30.7</v>
      </c>
      <c r="AD10" s="56">
        <v>30.6</v>
      </c>
      <c r="AE10" s="56">
        <v>30</v>
      </c>
      <c r="AF10" s="56">
        <v>31.1</v>
      </c>
      <c r="AG10" s="56">
        <v>31.5</v>
      </c>
      <c r="AH10" s="56">
        <v>31.3</v>
      </c>
      <c r="AI10" s="56">
        <v>31.6</v>
      </c>
      <c r="AJ10" s="56">
        <v>32.799999999999997</v>
      </c>
      <c r="AK10" s="56">
        <v>31.6</v>
      </c>
      <c r="AL10" s="56">
        <v>32.700000000000003</v>
      </c>
      <c r="AM10" s="56">
        <v>31.1</v>
      </c>
      <c r="AN10" s="56"/>
      <c r="AO10" s="56"/>
      <c r="AP10" s="58">
        <f t="shared" si="0"/>
        <v>29</v>
      </c>
      <c r="AQ10" s="71">
        <f t="shared" si="1"/>
        <v>30.886206896551727</v>
      </c>
      <c r="AR10" s="71">
        <f>IFERROR(VLOOKUP(A10,Climatologia_TMED!A:U,9+$E$2,FALSE),"")</f>
        <v>28.992323334995451</v>
      </c>
      <c r="AS10" s="71">
        <f t="shared" si="2"/>
        <v>1.8938835615562759</v>
      </c>
    </row>
    <row r="11" spans="1:45" ht="15" customHeight="1" x14ac:dyDescent="0.2">
      <c r="A11" s="95">
        <v>28025502</v>
      </c>
      <c r="B11" s="60" t="s">
        <v>37</v>
      </c>
      <c r="C11" s="59" t="s">
        <v>20</v>
      </c>
      <c r="D11" s="73">
        <v>-73.248000000000005</v>
      </c>
      <c r="E11" s="73">
        <v>10.436</v>
      </c>
      <c r="F11" s="58">
        <v>138</v>
      </c>
      <c r="G11" s="58">
        <v>20</v>
      </c>
      <c r="H11" s="58">
        <v>20001</v>
      </c>
      <c r="I11" s="60" t="s">
        <v>38</v>
      </c>
      <c r="J11" s="60" t="s">
        <v>39</v>
      </c>
      <c r="K11" s="56">
        <v>31.3</v>
      </c>
      <c r="L11" s="56">
        <v>29.3</v>
      </c>
      <c r="M11" s="56">
        <v>28.4</v>
      </c>
      <c r="N11" s="56">
        <v>31.2</v>
      </c>
      <c r="O11" s="56">
        <v>32.1</v>
      </c>
      <c r="P11" s="56">
        <v>32.200000000000003</v>
      </c>
      <c r="Q11" s="56">
        <v>32.200000000000003</v>
      </c>
      <c r="R11" s="56">
        <v>32.9</v>
      </c>
      <c r="S11" s="56">
        <v>32.299999999999997</v>
      </c>
      <c r="T11" s="56">
        <v>31.9</v>
      </c>
      <c r="U11" s="56">
        <v>32.1</v>
      </c>
      <c r="V11" s="56">
        <v>30.1</v>
      </c>
      <c r="W11" s="56">
        <v>31.9</v>
      </c>
      <c r="X11" s="56">
        <v>31.4</v>
      </c>
      <c r="Y11" s="56">
        <v>32.4</v>
      </c>
      <c r="Z11" s="56">
        <v>33.200000000000003</v>
      </c>
      <c r="AA11" s="56">
        <v>32.6</v>
      </c>
      <c r="AB11" s="56">
        <v>31.7</v>
      </c>
      <c r="AC11" s="56">
        <v>32.9</v>
      </c>
      <c r="AD11" s="56">
        <v>33.700000000000003</v>
      </c>
      <c r="AE11" s="56">
        <v>31.1</v>
      </c>
      <c r="AF11" s="56">
        <v>32.1</v>
      </c>
      <c r="AG11" s="56">
        <v>33.4</v>
      </c>
      <c r="AH11" s="56">
        <v>32</v>
      </c>
      <c r="AI11" s="56">
        <v>31.7</v>
      </c>
      <c r="AJ11" s="56">
        <v>31.3</v>
      </c>
      <c r="AK11" s="56">
        <v>32.6</v>
      </c>
      <c r="AL11" s="56">
        <v>33.200000000000003</v>
      </c>
      <c r="AM11" s="56">
        <v>31.3</v>
      </c>
      <c r="AN11" s="56"/>
      <c r="AO11" s="56"/>
      <c r="AP11" s="58">
        <f t="shared" si="0"/>
        <v>29</v>
      </c>
      <c r="AQ11" s="71">
        <f t="shared" si="1"/>
        <v>31.879310344827587</v>
      </c>
      <c r="AR11" s="71">
        <f>IFERROR(VLOOKUP(A11,Climatologia_TMED!A:U,9+$E$2,FALSE),"")</f>
        <v>28.907441814873049</v>
      </c>
      <c r="AS11" s="71">
        <f t="shared" si="2"/>
        <v>2.9718685299545378</v>
      </c>
    </row>
    <row r="12" spans="1:45" ht="15" customHeight="1" x14ac:dyDescent="0.2">
      <c r="A12" s="95">
        <v>13035501</v>
      </c>
      <c r="B12" s="57" t="s">
        <v>40</v>
      </c>
      <c r="C12" s="59" t="s">
        <v>20</v>
      </c>
      <c r="D12" s="72">
        <v>-75.825000000000003</v>
      </c>
      <c r="E12" s="72">
        <v>8.8260000000000005</v>
      </c>
      <c r="F12" s="74">
        <v>20</v>
      </c>
      <c r="G12" s="74">
        <v>23</v>
      </c>
      <c r="H12" s="74">
        <v>23001</v>
      </c>
      <c r="I12" s="57" t="s">
        <v>41</v>
      </c>
      <c r="J12" s="57" t="s">
        <v>42</v>
      </c>
      <c r="K12" s="56">
        <v>30.8</v>
      </c>
      <c r="L12" s="56">
        <v>25.9</v>
      </c>
      <c r="M12" s="56">
        <v>28.9</v>
      </c>
      <c r="N12" s="56">
        <v>30.2</v>
      </c>
      <c r="O12" s="56">
        <v>30.5</v>
      </c>
      <c r="P12" s="56">
        <v>30.6</v>
      </c>
      <c r="Q12" s="56">
        <v>30.9</v>
      </c>
      <c r="R12" s="56">
        <v>30.9</v>
      </c>
      <c r="S12" s="56">
        <v>31.8</v>
      </c>
      <c r="T12" s="56">
        <v>30.9</v>
      </c>
      <c r="U12" s="56">
        <v>29.3</v>
      </c>
      <c r="V12" s="56">
        <v>30.3</v>
      </c>
      <c r="W12" s="56">
        <v>30.8</v>
      </c>
      <c r="X12" s="56">
        <v>30.1</v>
      </c>
      <c r="Y12" s="56">
        <v>30.7</v>
      </c>
      <c r="Z12" s="56">
        <v>31.8</v>
      </c>
      <c r="AA12" s="56">
        <v>30.1</v>
      </c>
      <c r="AB12" s="56">
        <v>31.3</v>
      </c>
      <c r="AC12" s="56">
        <v>30.7</v>
      </c>
      <c r="AD12" s="56">
        <v>30.9</v>
      </c>
      <c r="AE12" s="56">
        <v>26</v>
      </c>
      <c r="AF12" s="56">
        <v>30.9</v>
      </c>
      <c r="AG12" s="56">
        <v>30.2</v>
      </c>
      <c r="AH12" s="56">
        <v>29</v>
      </c>
      <c r="AI12" s="56">
        <v>30.8</v>
      </c>
      <c r="AJ12" s="56">
        <v>29.9</v>
      </c>
      <c r="AK12" s="56">
        <v>28.7</v>
      </c>
      <c r="AL12" s="56">
        <v>30.6</v>
      </c>
      <c r="AM12" s="56">
        <v>28.8</v>
      </c>
      <c r="AN12" s="56"/>
      <c r="AO12" s="56"/>
      <c r="AP12" s="58">
        <f t="shared" si="0"/>
        <v>29</v>
      </c>
      <c r="AQ12" s="71">
        <f t="shared" si="1"/>
        <v>30.079310344827583</v>
      </c>
      <c r="AR12" s="71">
        <f>IFERROR(VLOOKUP(A12,Climatologia_TMED!A:U,9+$E$2,FALSE),"")</f>
        <v>28.231301389071859</v>
      </c>
      <c r="AS12" s="71">
        <f t="shared" si="2"/>
        <v>1.8480089557557235</v>
      </c>
    </row>
    <row r="13" spans="1:45" ht="15" customHeight="1" x14ac:dyDescent="0.2">
      <c r="A13" s="95">
        <v>23155030</v>
      </c>
      <c r="B13" s="59" t="s">
        <v>43</v>
      </c>
      <c r="C13" s="59" t="s">
        <v>20</v>
      </c>
      <c r="D13" s="73">
        <v>-73.808999999999997</v>
      </c>
      <c r="E13" s="73">
        <v>7.0259999999999998</v>
      </c>
      <c r="F13" s="58">
        <v>126</v>
      </c>
      <c r="G13" s="58">
        <v>68</v>
      </c>
      <c r="H13" s="58">
        <v>68081</v>
      </c>
      <c r="I13" s="60" t="s">
        <v>44</v>
      </c>
      <c r="J13" s="60" t="s">
        <v>45</v>
      </c>
      <c r="K13" s="56">
        <v>31.6</v>
      </c>
      <c r="L13" s="56">
        <v>27.5</v>
      </c>
      <c r="M13" s="56">
        <v>29</v>
      </c>
      <c r="N13" s="56">
        <v>29.3</v>
      </c>
      <c r="O13" s="56">
        <v>31.5</v>
      </c>
      <c r="P13" s="56">
        <v>30.3</v>
      </c>
      <c r="Q13" s="56">
        <v>30.1</v>
      </c>
      <c r="R13" s="56">
        <v>29.2</v>
      </c>
      <c r="S13" s="56">
        <v>31.3</v>
      </c>
      <c r="T13" s="56">
        <v>31.4</v>
      </c>
      <c r="U13" s="56">
        <v>27.6</v>
      </c>
      <c r="V13" s="56">
        <v>29.4</v>
      </c>
      <c r="W13" s="56">
        <v>28.1</v>
      </c>
      <c r="X13" s="56">
        <v>30.4</v>
      </c>
      <c r="Y13" s="56">
        <v>31.4</v>
      </c>
      <c r="Z13" s="56">
        <v>31.5</v>
      </c>
      <c r="AA13" s="56">
        <v>27.5</v>
      </c>
      <c r="AB13" s="56">
        <v>30.8</v>
      </c>
      <c r="AC13" s="56">
        <v>27</v>
      </c>
      <c r="AD13" s="56">
        <v>30.9</v>
      </c>
      <c r="AE13" s="56">
        <v>27.3</v>
      </c>
      <c r="AF13" s="56">
        <v>30.5</v>
      </c>
      <c r="AG13" s="56">
        <v>30.2</v>
      </c>
      <c r="AH13" s="56">
        <v>30</v>
      </c>
      <c r="AI13" s="56">
        <v>30.4</v>
      </c>
      <c r="AJ13" s="56">
        <v>31.4</v>
      </c>
      <c r="AK13" s="56">
        <v>29.3</v>
      </c>
      <c r="AL13" s="56">
        <v>31.9</v>
      </c>
      <c r="AM13" s="56">
        <v>26.8</v>
      </c>
      <c r="AN13" s="56"/>
      <c r="AO13" s="56"/>
      <c r="AP13" s="58">
        <f t="shared" si="0"/>
        <v>29</v>
      </c>
      <c r="AQ13" s="71">
        <f t="shared" si="1"/>
        <v>29.779310344827575</v>
      </c>
      <c r="AR13" s="71">
        <f>IFERROR(VLOOKUP(A13,Climatologia_TMED!A:U,9+$E$2,FALSE),"")</f>
        <v>27.939245766901461</v>
      </c>
      <c r="AS13" s="71">
        <f t="shared" si="2"/>
        <v>1.840064577926114</v>
      </c>
    </row>
    <row r="14" spans="1:45" ht="15" customHeight="1" x14ac:dyDescent="0.2">
      <c r="A14" s="95">
        <v>23195502</v>
      </c>
      <c r="B14" s="59" t="s">
        <v>46</v>
      </c>
      <c r="C14" s="59" t="s">
        <v>20</v>
      </c>
      <c r="D14" s="73">
        <v>-73.185000000000002</v>
      </c>
      <c r="E14" s="73">
        <v>7.1210000000000004</v>
      </c>
      <c r="F14" s="58">
        <v>1189</v>
      </c>
      <c r="G14" s="58">
        <v>68</v>
      </c>
      <c r="H14" s="58">
        <v>68406</v>
      </c>
      <c r="I14" s="60" t="s">
        <v>44</v>
      </c>
      <c r="J14" s="60" t="s">
        <v>47</v>
      </c>
      <c r="K14" s="56">
        <v>24.4</v>
      </c>
      <c r="L14" s="56">
        <v>22.4</v>
      </c>
      <c r="M14" s="56">
        <v>22.1</v>
      </c>
      <c r="N14" s="56">
        <v>23.3</v>
      </c>
      <c r="O14" s="56">
        <v>24.5</v>
      </c>
      <c r="P14" s="56">
        <v>24.8</v>
      </c>
      <c r="Q14" s="56">
        <v>23.9</v>
      </c>
      <c r="R14" s="56">
        <v>23.2</v>
      </c>
      <c r="S14" s="56">
        <v>24.4</v>
      </c>
      <c r="T14" s="56">
        <v>25.1</v>
      </c>
      <c r="U14" s="56">
        <v>22.9</v>
      </c>
      <c r="V14" s="56">
        <v>22.8</v>
      </c>
      <c r="W14" s="56">
        <v>23.3</v>
      </c>
      <c r="X14" s="56">
        <v>23.3</v>
      </c>
      <c r="Y14" s="56">
        <v>24.7</v>
      </c>
      <c r="Z14" s="56">
        <v>25</v>
      </c>
      <c r="AA14" s="56">
        <v>22.8</v>
      </c>
      <c r="AB14" s="56">
        <v>23.5</v>
      </c>
      <c r="AC14" s="56">
        <v>24</v>
      </c>
      <c r="AD14" s="56">
        <v>25.1</v>
      </c>
      <c r="AE14" s="56">
        <v>22.5</v>
      </c>
      <c r="AF14" s="56">
        <v>24.8</v>
      </c>
      <c r="AG14" s="56">
        <v>22.6</v>
      </c>
      <c r="AH14" s="56">
        <v>23.1</v>
      </c>
      <c r="AI14" s="56">
        <v>22.9</v>
      </c>
      <c r="AJ14" s="56">
        <v>23.6</v>
      </c>
      <c r="AK14" s="56">
        <v>24.3</v>
      </c>
      <c r="AL14" s="56">
        <v>24</v>
      </c>
      <c r="AM14" s="56">
        <v>22.3</v>
      </c>
      <c r="AN14" s="56"/>
      <c r="AO14" s="56"/>
      <c r="AP14" s="58">
        <f t="shared" si="0"/>
        <v>29</v>
      </c>
      <c r="AQ14" s="71">
        <f t="shared" si="1"/>
        <v>23.641379310344828</v>
      </c>
      <c r="AR14" s="71">
        <f>IFERROR(VLOOKUP(A14,Climatologia_TMED!A:U,9+$E$2,FALSE),"")</f>
        <v>21.73541548222304</v>
      </c>
      <c r="AS14" s="71">
        <f t="shared" si="2"/>
        <v>1.9059638281217879</v>
      </c>
    </row>
    <row r="15" spans="1:45" ht="15" customHeight="1" x14ac:dyDescent="0.2">
      <c r="A15" s="95">
        <v>16015010</v>
      </c>
      <c r="B15" s="57" t="s">
        <v>48</v>
      </c>
      <c r="C15" s="59" t="s">
        <v>20</v>
      </c>
      <c r="D15" s="72">
        <v>-72.509</v>
      </c>
      <c r="E15" s="72">
        <v>7.93</v>
      </c>
      <c r="F15" s="74">
        <v>250</v>
      </c>
      <c r="G15" s="74">
        <v>54</v>
      </c>
      <c r="H15" s="74">
        <v>54001</v>
      </c>
      <c r="I15" s="57" t="s">
        <v>49</v>
      </c>
      <c r="J15" s="57" t="s">
        <v>50</v>
      </c>
      <c r="K15" s="56">
        <v>29.5</v>
      </c>
      <c r="L15" s="56">
        <v>26.8</v>
      </c>
      <c r="M15" s="56">
        <v>28.9</v>
      </c>
      <c r="N15" s="56">
        <v>28.8</v>
      </c>
      <c r="O15" s="56">
        <v>29.9</v>
      </c>
      <c r="P15" s="56">
        <v>31</v>
      </c>
      <c r="Q15" s="56">
        <v>30.6</v>
      </c>
      <c r="R15" s="56">
        <v>29.1</v>
      </c>
      <c r="S15" s="56">
        <v>29.8</v>
      </c>
      <c r="T15" s="56">
        <v>30.1</v>
      </c>
      <c r="U15" s="56">
        <v>29</v>
      </c>
      <c r="V15" s="56">
        <v>29.4</v>
      </c>
      <c r="W15" s="56">
        <v>28.6</v>
      </c>
      <c r="X15" s="56">
        <v>29.6</v>
      </c>
      <c r="Y15" s="56">
        <v>31.9</v>
      </c>
      <c r="Z15" s="56">
        <v>32</v>
      </c>
      <c r="AA15" s="56">
        <v>30.2</v>
      </c>
      <c r="AB15" s="56">
        <v>30.1</v>
      </c>
      <c r="AC15" s="56">
        <v>27.4</v>
      </c>
      <c r="AD15" s="56">
        <v>31.2</v>
      </c>
      <c r="AE15" s="56">
        <v>27.6</v>
      </c>
      <c r="AF15" s="56">
        <v>30.3</v>
      </c>
      <c r="AG15" s="56">
        <v>29</v>
      </c>
      <c r="AH15" s="56">
        <v>29.2</v>
      </c>
      <c r="AI15" s="56">
        <v>28.2</v>
      </c>
      <c r="AJ15" s="56">
        <v>28.5</v>
      </c>
      <c r="AK15" s="56">
        <v>27.8</v>
      </c>
      <c r="AL15" s="56">
        <v>30.1</v>
      </c>
      <c r="AM15" s="56">
        <v>29.7</v>
      </c>
      <c r="AN15" s="56"/>
      <c r="AO15" s="56"/>
      <c r="AP15" s="58">
        <f t="shared" si="0"/>
        <v>29</v>
      </c>
      <c r="AQ15" s="71">
        <f t="shared" si="1"/>
        <v>29.458620689655174</v>
      </c>
      <c r="AR15" s="71">
        <f>IFERROR(VLOOKUP(A15,Climatologia_TMED!A:U,9+$E$2,FALSE),"")</f>
        <v>27.92006451612902</v>
      </c>
      <c r="AS15" s="71">
        <f t="shared" si="2"/>
        <v>1.5385561735261533</v>
      </c>
    </row>
    <row r="16" spans="1:45" ht="15" customHeight="1" x14ac:dyDescent="0.2">
      <c r="A16" s="95">
        <v>12015070</v>
      </c>
      <c r="B16" s="59" t="s">
        <v>51</v>
      </c>
      <c r="C16" s="59" t="s">
        <v>20</v>
      </c>
      <c r="D16" s="73">
        <v>-76.718000000000004</v>
      </c>
      <c r="E16" s="73">
        <v>7.8159999999999998</v>
      </c>
      <c r="F16" s="58">
        <v>41</v>
      </c>
      <c r="G16" s="58">
        <v>5</v>
      </c>
      <c r="H16" s="58">
        <v>5147</v>
      </c>
      <c r="I16" s="60" t="s">
        <v>52</v>
      </c>
      <c r="J16" s="60" t="s">
        <v>53</v>
      </c>
      <c r="K16" s="56">
        <v>27.8</v>
      </c>
      <c r="L16" s="56">
        <v>26.2</v>
      </c>
      <c r="M16" s="56">
        <v>28.7</v>
      </c>
      <c r="N16" s="56">
        <v>27.5</v>
      </c>
      <c r="O16" s="56">
        <v>28.2</v>
      </c>
      <c r="P16" s="56">
        <v>28</v>
      </c>
      <c r="Q16" s="56">
        <v>29.5</v>
      </c>
      <c r="R16" s="56">
        <v>29.9</v>
      </c>
      <c r="S16" s="56">
        <v>29.9</v>
      </c>
      <c r="T16" s="56">
        <v>27.6</v>
      </c>
      <c r="U16" s="56">
        <v>25.2</v>
      </c>
      <c r="V16" s="56">
        <v>28.6</v>
      </c>
      <c r="W16" s="56">
        <v>29.1</v>
      </c>
      <c r="X16" s="56">
        <v>26</v>
      </c>
      <c r="Y16" s="56">
        <v>29</v>
      </c>
      <c r="Z16" s="56">
        <v>29.5</v>
      </c>
      <c r="AA16" s="56">
        <v>27.3</v>
      </c>
      <c r="AB16" s="56">
        <v>28.9</v>
      </c>
      <c r="AC16" s="56">
        <v>29.7</v>
      </c>
      <c r="AD16" s="56">
        <v>30</v>
      </c>
      <c r="AE16" s="56">
        <v>28.2</v>
      </c>
      <c r="AF16" s="56">
        <v>29.3</v>
      </c>
      <c r="AG16" s="56">
        <v>25.9</v>
      </c>
      <c r="AH16" s="56">
        <v>28.8</v>
      </c>
      <c r="AI16" s="56">
        <v>27.8</v>
      </c>
      <c r="AJ16" s="56">
        <v>28.2</v>
      </c>
      <c r="AK16" s="56">
        <v>28.6</v>
      </c>
      <c r="AL16" s="56">
        <v>28.3</v>
      </c>
      <c r="AM16" s="56">
        <v>26.8</v>
      </c>
      <c r="AN16" s="56"/>
      <c r="AO16" s="56"/>
      <c r="AP16" s="58">
        <f t="shared" si="0"/>
        <v>29</v>
      </c>
      <c r="AQ16" s="71">
        <f t="shared" si="1"/>
        <v>28.22413793103448</v>
      </c>
      <c r="AR16" s="71">
        <f>IFERROR(VLOOKUP(A16,Climatologia_TMED!A:U,9+$E$2,FALSE),"")</f>
        <v>27.5829629934411</v>
      </c>
      <c r="AS16" s="71">
        <f t="shared" si="2"/>
        <v>0.64117493759338018</v>
      </c>
    </row>
    <row r="17" spans="1:45" ht="15" customHeight="1" x14ac:dyDescent="0.2">
      <c r="A17" s="95">
        <v>27015330</v>
      </c>
      <c r="B17" s="59" t="s">
        <v>54</v>
      </c>
      <c r="C17" s="59" t="s">
        <v>20</v>
      </c>
      <c r="D17" s="73">
        <v>-75.59</v>
      </c>
      <c r="E17" s="73">
        <v>6.22</v>
      </c>
      <c r="F17" s="58">
        <v>1490</v>
      </c>
      <c r="G17" s="58">
        <v>5</v>
      </c>
      <c r="H17" s="58">
        <v>5001</v>
      </c>
      <c r="I17" s="60" t="s">
        <v>52</v>
      </c>
      <c r="J17" s="60" t="s">
        <v>55</v>
      </c>
      <c r="K17" s="56">
        <v>17.8</v>
      </c>
      <c r="L17" s="56">
        <v>21.3</v>
      </c>
      <c r="M17" s="56">
        <v>24.6</v>
      </c>
      <c r="N17" s="56">
        <v>24.2</v>
      </c>
      <c r="O17" s="56">
        <v>25.4</v>
      </c>
      <c r="P17" s="56">
        <v>25.4</v>
      </c>
      <c r="Q17" s="56">
        <v>25</v>
      </c>
      <c r="R17" s="56">
        <v>23.4</v>
      </c>
      <c r="S17" s="56">
        <v>26.5</v>
      </c>
      <c r="T17" s="56">
        <v>24.7</v>
      </c>
      <c r="U17" s="56">
        <v>23.9</v>
      </c>
      <c r="V17" s="56">
        <v>23.3</v>
      </c>
      <c r="W17" s="56">
        <v>24.4</v>
      </c>
      <c r="X17" s="56">
        <v>24.9</v>
      </c>
      <c r="Y17" s="56">
        <v>26.4</v>
      </c>
      <c r="Z17" s="56">
        <v>25.8</v>
      </c>
      <c r="AA17" s="56">
        <v>24.4</v>
      </c>
      <c r="AB17" s="56">
        <v>24.7</v>
      </c>
      <c r="AC17" s="56">
        <v>24.2</v>
      </c>
      <c r="AD17" s="56">
        <v>26.8</v>
      </c>
      <c r="AE17" s="56">
        <v>25.2</v>
      </c>
      <c r="AF17" s="56">
        <v>25.5</v>
      </c>
      <c r="AG17" s="56">
        <v>25.5</v>
      </c>
      <c r="AH17" s="56">
        <v>25.4</v>
      </c>
      <c r="AI17" s="56"/>
      <c r="AJ17" s="56">
        <v>25.9</v>
      </c>
      <c r="AK17" s="56">
        <v>26.5</v>
      </c>
      <c r="AL17" s="56">
        <v>24.2</v>
      </c>
      <c r="AM17" s="56">
        <v>21.2</v>
      </c>
      <c r="AN17" s="56"/>
      <c r="AO17" s="56"/>
      <c r="AP17" s="58">
        <f t="shared" si="0"/>
        <v>28</v>
      </c>
      <c r="AQ17" s="71">
        <f t="shared" si="1"/>
        <v>24.517857142857142</v>
      </c>
      <c r="AR17" s="71">
        <f>IFERROR(VLOOKUP(A17,Climatologia_TMED!A:U,9+$E$2,FALSE),"")</f>
        <v>22.950101038190571</v>
      </c>
      <c r="AS17" s="71">
        <f t="shared" si="2"/>
        <v>1.5677561046665716</v>
      </c>
    </row>
    <row r="18" spans="1:45" ht="15" customHeight="1" x14ac:dyDescent="0.2">
      <c r="A18" s="95">
        <v>23085270</v>
      </c>
      <c r="B18" s="57" t="s">
        <v>56</v>
      </c>
      <c r="C18" s="59" t="s">
        <v>20</v>
      </c>
      <c r="D18" s="72">
        <v>-75.430000000000007</v>
      </c>
      <c r="E18" s="72">
        <v>6.17</v>
      </c>
      <c r="F18" s="74">
        <v>2157</v>
      </c>
      <c r="G18" s="74">
        <v>5</v>
      </c>
      <c r="H18" s="74">
        <v>5615</v>
      </c>
      <c r="I18" s="57" t="s">
        <v>52</v>
      </c>
      <c r="J18" s="57" t="s">
        <v>57</v>
      </c>
      <c r="K18" s="56">
        <v>18.3</v>
      </c>
      <c r="L18" s="56">
        <v>16.899999999999999</v>
      </c>
      <c r="M18" s="56">
        <v>19.2</v>
      </c>
      <c r="N18" s="56">
        <v>19.100000000000001</v>
      </c>
      <c r="O18" s="56">
        <v>19.3</v>
      </c>
      <c r="P18" s="56">
        <v>19.2</v>
      </c>
      <c r="Q18" s="56">
        <v>19</v>
      </c>
      <c r="R18" s="56">
        <v>18.8</v>
      </c>
      <c r="S18" s="56">
        <v>19.7</v>
      </c>
      <c r="T18" s="56">
        <v>18.600000000000001</v>
      </c>
      <c r="U18" s="56">
        <v>19.3</v>
      </c>
      <c r="V18" s="56">
        <v>19.5</v>
      </c>
      <c r="W18" s="56">
        <v>19.5</v>
      </c>
      <c r="X18" s="56">
        <v>19.7</v>
      </c>
      <c r="Y18" s="56">
        <v>20</v>
      </c>
      <c r="Z18" s="56">
        <v>19</v>
      </c>
      <c r="AA18" s="56">
        <v>18.600000000000001</v>
      </c>
      <c r="AB18" s="56">
        <v>19.5</v>
      </c>
      <c r="AC18" s="56">
        <v>19.7</v>
      </c>
      <c r="AD18" s="56">
        <v>20.2</v>
      </c>
      <c r="AE18" s="56">
        <v>18.8</v>
      </c>
      <c r="AF18" s="56">
        <v>19.2</v>
      </c>
      <c r="AG18" s="56">
        <v>19.399999999999999</v>
      </c>
      <c r="AH18" s="56">
        <v>19.399999999999999</v>
      </c>
      <c r="AI18" s="56">
        <v>20.2</v>
      </c>
      <c r="AJ18" s="56">
        <v>19.5</v>
      </c>
      <c r="AK18" s="56">
        <v>19.899999999999999</v>
      </c>
      <c r="AL18" s="56">
        <v>19.7</v>
      </c>
      <c r="AM18" s="56">
        <v>19.2</v>
      </c>
      <c r="AN18" s="56"/>
      <c r="AO18" s="56"/>
      <c r="AP18" s="58">
        <f t="shared" si="0"/>
        <v>29</v>
      </c>
      <c r="AQ18" s="71">
        <f t="shared" si="1"/>
        <v>19.255172413793108</v>
      </c>
      <c r="AR18" s="71">
        <f>IFERROR(VLOOKUP(A18,Climatologia_TMED!A:U,9+$E$2,FALSE),"")</f>
        <v>17.496448028673822</v>
      </c>
      <c r="AS18" s="71">
        <f t="shared" si="2"/>
        <v>1.7587243851192866</v>
      </c>
    </row>
    <row r="19" spans="1:45" ht="15" customHeight="1" x14ac:dyDescent="0.2">
      <c r="A19" s="95">
        <v>26135040</v>
      </c>
      <c r="B19" s="57" t="s">
        <v>58</v>
      </c>
      <c r="C19" s="59" t="s">
        <v>20</v>
      </c>
      <c r="D19" s="72">
        <v>-75.736999999999995</v>
      </c>
      <c r="E19" s="72">
        <v>4.8159999999999998</v>
      </c>
      <c r="F19" s="74">
        <v>1342</v>
      </c>
      <c r="G19" s="74">
        <v>66</v>
      </c>
      <c r="H19" s="74">
        <v>66001</v>
      </c>
      <c r="I19" s="57" t="s">
        <v>59</v>
      </c>
      <c r="J19" s="57" t="s">
        <v>60</v>
      </c>
      <c r="K19" s="56">
        <v>23.1</v>
      </c>
      <c r="L19" s="56">
        <v>21.9</v>
      </c>
      <c r="M19" s="56">
        <v>24.1</v>
      </c>
      <c r="N19" s="56">
        <v>21.2</v>
      </c>
      <c r="O19" s="56">
        <v>24</v>
      </c>
      <c r="P19" s="56">
        <v>24.9</v>
      </c>
      <c r="Q19" s="56">
        <v>24.7</v>
      </c>
      <c r="R19" s="56">
        <v>22.8</v>
      </c>
      <c r="S19" s="56">
        <v>25</v>
      </c>
      <c r="T19" s="56">
        <v>23.8</v>
      </c>
      <c r="U19" s="56">
        <v>21.8</v>
      </c>
      <c r="V19" s="56">
        <v>22.5</v>
      </c>
      <c r="W19" s="56">
        <v>23.6</v>
      </c>
      <c r="X19" s="56">
        <v>23.9</v>
      </c>
      <c r="Y19" s="56">
        <v>23.3</v>
      </c>
      <c r="Z19" s="56">
        <v>23</v>
      </c>
      <c r="AA19" s="56">
        <v>22.5</v>
      </c>
      <c r="AB19" s="56">
        <v>23.2</v>
      </c>
      <c r="AC19" s="56">
        <v>24.9</v>
      </c>
      <c r="AD19" s="56">
        <v>24.8</v>
      </c>
      <c r="AE19" s="56">
        <v>22.5</v>
      </c>
      <c r="AF19" s="56">
        <v>24.2</v>
      </c>
      <c r="AG19" s="56">
        <v>24.4</v>
      </c>
      <c r="AH19" s="56">
        <v>25.5</v>
      </c>
      <c r="AI19" s="56">
        <v>24.1</v>
      </c>
      <c r="AJ19" s="56">
        <v>25.5</v>
      </c>
      <c r="AK19" s="56">
        <v>25.4</v>
      </c>
      <c r="AL19" s="56">
        <v>22.8</v>
      </c>
      <c r="AM19" s="56">
        <v>22.9</v>
      </c>
      <c r="AN19" s="56"/>
      <c r="AO19" s="56"/>
      <c r="AP19" s="58">
        <f t="shared" si="0"/>
        <v>29</v>
      </c>
      <c r="AQ19" s="71">
        <f t="shared" si="1"/>
        <v>23.665517241379309</v>
      </c>
      <c r="AR19" s="71">
        <f>IFERROR(VLOOKUP(A19,Climatologia_TMED!A:U,9+$E$2,FALSE),"")</f>
        <v>21.70048387096773</v>
      </c>
      <c r="AS19" s="71">
        <f t="shared" si="2"/>
        <v>1.9650333704115788</v>
      </c>
    </row>
    <row r="20" spans="1:45" ht="15" customHeight="1" x14ac:dyDescent="0.2">
      <c r="A20" s="95">
        <v>26125061</v>
      </c>
      <c r="B20" s="57" t="s">
        <v>61</v>
      </c>
      <c r="C20" s="59" t="s">
        <v>20</v>
      </c>
      <c r="D20" s="72">
        <v>-75.766000000000005</v>
      </c>
      <c r="E20" s="72">
        <v>4.4550000000000001</v>
      </c>
      <c r="F20" s="74">
        <v>1229</v>
      </c>
      <c r="G20" s="74">
        <v>63</v>
      </c>
      <c r="H20" s="74">
        <v>63001</v>
      </c>
      <c r="I20" s="57" t="s">
        <v>62</v>
      </c>
      <c r="J20" s="57" t="s">
        <v>63</v>
      </c>
      <c r="K20" s="56">
        <v>23.5</v>
      </c>
      <c r="L20" s="56">
        <v>22.3</v>
      </c>
      <c r="M20" s="56">
        <v>23.9</v>
      </c>
      <c r="N20" s="56">
        <v>21.9</v>
      </c>
      <c r="O20" s="56">
        <v>22.8</v>
      </c>
      <c r="P20" s="56">
        <v>24.6</v>
      </c>
      <c r="Q20" s="56">
        <v>23.7</v>
      </c>
      <c r="R20" s="56">
        <v>23.1</v>
      </c>
      <c r="S20" s="56">
        <v>24.8</v>
      </c>
      <c r="T20" s="56">
        <v>22.8</v>
      </c>
      <c r="U20" s="56">
        <v>22.9</v>
      </c>
      <c r="V20" s="56">
        <v>23.8</v>
      </c>
      <c r="W20" s="56">
        <v>22.9</v>
      </c>
      <c r="X20" s="56">
        <v>23.4</v>
      </c>
      <c r="Y20" s="56">
        <v>24.7</v>
      </c>
      <c r="Z20" s="56">
        <v>22.1</v>
      </c>
      <c r="AA20" s="56">
        <v>21.6</v>
      </c>
      <c r="AB20" s="56">
        <v>23.5</v>
      </c>
      <c r="AC20" s="56">
        <v>25.5</v>
      </c>
      <c r="AD20" s="56">
        <v>25.2</v>
      </c>
      <c r="AE20" s="56">
        <v>23.6</v>
      </c>
      <c r="AF20" s="56">
        <v>24</v>
      </c>
      <c r="AG20" s="56">
        <v>24.3</v>
      </c>
      <c r="AH20" s="56">
        <v>25.5</v>
      </c>
      <c r="AI20" s="56">
        <v>24.4</v>
      </c>
      <c r="AJ20" s="56">
        <v>26.6</v>
      </c>
      <c r="AK20" s="56">
        <v>25.9</v>
      </c>
      <c r="AL20" s="56">
        <v>24.1</v>
      </c>
      <c r="AM20" s="56">
        <v>23.1</v>
      </c>
      <c r="AN20" s="56"/>
      <c r="AO20" s="56"/>
      <c r="AP20" s="58">
        <f t="shared" si="0"/>
        <v>29</v>
      </c>
      <c r="AQ20" s="71">
        <f t="shared" si="1"/>
        <v>23.810344827586206</v>
      </c>
      <c r="AR20" s="71">
        <f>IFERROR(VLOOKUP(A20,Climatologia_TMED!A:U,9+$E$2,FALSE),"")</f>
        <v>22.080130707260849</v>
      </c>
      <c r="AS20" s="71">
        <f t="shared" si="2"/>
        <v>1.7302141203253569</v>
      </c>
    </row>
    <row r="21" spans="1:45" ht="15" customHeight="1" x14ac:dyDescent="0.2">
      <c r="A21" s="58">
        <v>21245040</v>
      </c>
      <c r="B21" s="60" t="s">
        <v>64</v>
      </c>
      <c r="C21" s="59" t="s">
        <v>20</v>
      </c>
      <c r="D21" s="73">
        <v>-75.138999999999996</v>
      </c>
      <c r="E21" s="73">
        <v>4.4240000000000004</v>
      </c>
      <c r="F21" s="58">
        <v>943</v>
      </c>
      <c r="G21" s="58">
        <v>73</v>
      </c>
      <c r="H21" s="58">
        <v>73001</v>
      </c>
      <c r="I21" s="60" t="s">
        <v>65</v>
      </c>
      <c r="J21" s="60" t="s">
        <v>66</v>
      </c>
      <c r="K21" s="56">
        <v>26.7</v>
      </c>
      <c r="L21" s="56">
        <v>24.3</v>
      </c>
      <c r="M21" s="56">
        <v>25.8</v>
      </c>
      <c r="N21" s="56">
        <v>25.6</v>
      </c>
      <c r="O21" s="56">
        <v>25.7</v>
      </c>
      <c r="P21" s="56">
        <v>26.1</v>
      </c>
      <c r="Q21" s="56">
        <v>26.1</v>
      </c>
      <c r="R21" s="56">
        <v>25.2</v>
      </c>
      <c r="S21" s="56">
        <v>26.9</v>
      </c>
      <c r="T21" s="56">
        <v>26.9</v>
      </c>
      <c r="U21" s="56">
        <v>26.4</v>
      </c>
      <c r="V21" s="56">
        <v>25.6</v>
      </c>
      <c r="W21" s="56">
        <v>27</v>
      </c>
      <c r="X21" s="56">
        <v>27.5</v>
      </c>
      <c r="Y21" s="56">
        <v>27.9</v>
      </c>
      <c r="Z21" s="56">
        <v>26.3</v>
      </c>
      <c r="AA21" s="56">
        <v>26.6</v>
      </c>
      <c r="AB21" s="56">
        <v>26.4</v>
      </c>
      <c r="AC21" s="56">
        <v>27.8</v>
      </c>
      <c r="AD21" s="56">
        <v>28.7</v>
      </c>
      <c r="AE21" s="56">
        <v>26.1</v>
      </c>
      <c r="AF21" s="56">
        <v>26.1</v>
      </c>
      <c r="AG21" s="56">
        <v>28.1</v>
      </c>
      <c r="AH21" s="56">
        <v>27</v>
      </c>
      <c r="AI21" s="56">
        <v>26.8</v>
      </c>
      <c r="AJ21" s="56">
        <v>27.9</v>
      </c>
      <c r="AK21" s="56">
        <v>28.4</v>
      </c>
      <c r="AL21" s="56">
        <v>27.1</v>
      </c>
      <c r="AM21" s="56">
        <v>26.7</v>
      </c>
      <c r="AN21" s="56"/>
      <c r="AO21" s="56"/>
      <c r="AP21" s="58">
        <f t="shared" si="0"/>
        <v>29</v>
      </c>
      <c r="AQ21" s="71">
        <f t="shared" si="1"/>
        <v>26.679310344827588</v>
      </c>
      <c r="AR21" s="71">
        <f>IFERROR(VLOOKUP(A21,Climatologia_TMED!A:U,9+$E$2,FALSE),"")</f>
        <v>23.84005916078986</v>
      </c>
      <c r="AS21" s="71">
        <f t="shared" si="2"/>
        <v>2.8392511840377281</v>
      </c>
    </row>
    <row r="22" spans="1:45" ht="15" customHeight="1" x14ac:dyDescent="0.2">
      <c r="A22" s="95">
        <v>21205791</v>
      </c>
      <c r="B22" s="59" t="s">
        <v>67</v>
      </c>
      <c r="C22" s="59" t="s">
        <v>20</v>
      </c>
      <c r="D22" s="73">
        <v>-74.150999999999996</v>
      </c>
      <c r="E22" s="73">
        <v>4.7060000000000004</v>
      </c>
      <c r="F22" s="58">
        <v>2547</v>
      </c>
      <c r="G22" s="58">
        <v>25</v>
      </c>
      <c r="H22" s="58">
        <v>11001</v>
      </c>
      <c r="I22" s="60" t="s">
        <v>68</v>
      </c>
      <c r="J22" s="60" t="s">
        <v>69</v>
      </c>
      <c r="K22" s="56">
        <v>16.2</v>
      </c>
      <c r="L22" s="56">
        <v>14.6</v>
      </c>
      <c r="M22" s="56">
        <v>15.9</v>
      </c>
      <c r="N22" s="56">
        <v>16.8</v>
      </c>
      <c r="O22" s="56">
        <v>17.600000000000001</v>
      </c>
      <c r="P22" s="56">
        <v>16.600000000000001</v>
      </c>
      <c r="Q22" s="56">
        <v>16</v>
      </c>
      <c r="R22" s="56">
        <v>15.8</v>
      </c>
      <c r="S22" s="56">
        <v>16.5</v>
      </c>
      <c r="T22" s="56">
        <v>16.399999999999999</v>
      </c>
      <c r="U22" s="56">
        <v>16.3</v>
      </c>
      <c r="V22" s="56">
        <v>15.9</v>
      </c>
      <c r="W22" s="56">
        <v>14.7</v>
      </c>
      <c r="X22" s="56">
        <v>16.2</v>
      </c>
      <c r="Y22" s="56">
        <v>17</v>
      </c>
      <c r="Z22" s="56">
        <v>16.8</v>
      </c>
      <c r="AA22" s="56">
        <v>16.3</v>
      </c>
      <c r="AB22" s="56">
        <v>16.2</v>
      </c>
      <c r="AC22" s="56">
        <v>16.5</v>
      </c>
      <c r="AD22" s="56">
        <v>16.899999999999999</v>
      </c>
      <c r="AE22" s="56">
        <v>15.8</v>
      </c>
      <c r="AF22" s="56">
        <v>16.899999999999999</v>
      </c>
      <c r="AG22" s="56">
        <v>16.8</v>
      </c>
      <c r="AH22" s="56">
        <v>16.399999999999999</v>
      </c>
      <c r="AI22" s="56">
        <v>16.600000000000001</v>
      </c>
      <c r="AJ22" s="56">
        <v>16.2</v>
      </c>
      <c r="AK22" s="56">
        <v>16.7</v>
      </c>
      <c r="AL22" s="56">
        <v>17.2</v>
      </c>
      <c r="AM22" s="56">
        <v>16</v>
      </c>
      <c r="AN22" s="56"/>
      <c r="AO22" s="56"/>
      <c r="AP22" s="58">
        <f t="shared" si="0"/>
        <v>29</v>
      </c>
      <c r="AQ22" s="71">
        <f t="shared" si="1"/>
        <v>16.337931034482757</v>
      </c>
      <c r="AR22" s="71">
        <f>IFERROR(VLOOKUP(A22,Climatologia_TMED!A:U,9+$E$2,FALSE),"")</f>
        <v>14.33928203405017</v>
      </c>
      <c r="AS22" s="71">
        <f t="shared" si="2"/>
        <v>1.9986490004325876</v>
      </c>
    </row>
    <row r="23" spans="1:45" ht="15" customHeight="1" x14ac:dyDescent="0.2">
      <c r="A23" s="95">
        <v>26075040</v>
      </c>
      <c r="B23" s="57" t="s">
        <v>70</v>
      </c>
      <c r="C23" s="59" t="s">
        <v>20</v>
      </c>
      <c r="D23" s="72">
        <v>-76.387</v>
      </c>
      <c r="E23" s="72">
        <v>3.5369999999999999</v>
      </c>
      <c r="F23" s="74">
        <v>970</v>
      </c>
      <c r="G23" s="58">
        <v>76</v>
      </c>
      <c r="H23" s="58">
        <v>76520</v>
      </c>
      <c r="I23" s="60" t="s">
        <v>71</v>
      </c>
      <c r="J23" s="60" t="s">
        <v>72</v>
      </c>
      <c r="K23" s="56">
        <v>25.4</v>
      </c>
      <c r="L23" s="56">
        <v>24.9</v>
      </c>
      <c r="M23" s="56">
        <v>26.1</v>
      </c>
      <c r="N23" s="56">
        <v>25</v>
      </c>
      <c r="O23" s="56">
        <v>25.5</v>
      </c>
      <c r="P23" s="56">
        <v>25</v>
      </c>
      <c r="Q23" s="56">
        <v>25.7</v>
      </c>
      <c r="R23" s="56">
        <v>25.2</v>
      </c>
      <c r="S23" s="56">
        <v>25.8</v>
      </c>
      <c r="T23" s="56">
        <v>26.4</v>
      </c>
      <c r="U23" s="56">
        <v>24.8</v>
      </c>
      <c r="V23" s="56">
        <v>25.6</v>
      </c>
      <c r="W23" s="56">
        <v>26.2</v>
      </c>
      <c r="X23" s="56">
        <v>25.8</v>
      </c>
      <c r="Y23" s="56">
        <v>26.4</v>
      </c>
      <c r="Z23" s="56">
        <v>25.4</v>
      </c>
      <c r="AA23" s="56">
        <v>24.7</v>
      </c>
      <c r="AB23" s="56">
        <v>25.7</v>
      </c>
      <c r="AC23" s="56">
        <v>27.2</v>
      </c>
      <c r="AD23" s="56">
        <v>26.6</v>
      </c>
      <c r="AE23" s="56">
        <v>26.5</v>
      </c>
      <c r="AF23" s="56">
        <v>25.5</v>
      </c>
      <c r="AG23" s="56">
        <v>26.3</v>
      </c>
      <c r="AH23" s="56">
        <v>27.3</v>
      </c>
      <c r="AI23" s="56">
        <v>26</v>
      </c>
      <c r="AJ23" s="56">
        <v>26.4</v>
      </c>
      <c r="AK23" s="56">
        <v>27</v>
      </c>
      <c r="AL23" s="56">
        <v>26.5</v>
      </c>
      <c r="AM23" s="56">
        <v>25.7</v>
      </c>
      <c r="AN23" s="56"/>
      <c r="AO23" s="56"/>
      <c r="AP23" s="58">
        <f t="shared" si="0"/>
        <v>29</v>
      </c>
      <c r="AQ23" s="71">
        <f t="shared" si="1"/>
        <v>25.882758620689653</v>
      </c>
      <c r="AR23" s="71" t="str">
        <f>IFERROR(VLOOKUP(A23,Climatologia_TMED!A:U,9+$E$2,FALSE),"")</f>
        <v/>
      </c>
      <c r="AS23" s="71" t="str">
        <f t="shared" si="2"/>
        <v/>
      </c>
    </row>
    <row r="24" spans="1:45" ht="15" customHeight="1" x14ac:dyDescent="0.2">
      <c r="A24" s="95">
        <v>21115020</v>
      </c>
      <c r="B24" s="60" t="s">
        <v>73</v>
      </c>
      <c r="C24" s="59" t="s">
        <v>20</v>
      </c>
      <c r="D24" s="73">
        <v>-75.293000000000006</v>
      </c>
      <c r="E24" s="73">
        <v>2.9489999999999998</v>
      </c>
      <c r="F24" s="58">
        <v>439</v>
      </c>
      <c r="G24" s="58">
        <v>41</v>
      </c>
      <c r="H24" s="58">
        <v>41001</v>
      </c>
      <c r="I24" s="60" t="s">
        <v>74</v>
      </c>
      <c r="J24" s="60" t="s">
        <v>75</v>
      </c>
      <c r="K24" s="56">
        <v>29.6</v>
      </c>
      <c r="L24" s="56">
        <v>27.3</v>
      </c>
      <c r="M24" s="56">
        <v>27.8</v>
      </c>
      <c r="N24" s="56">
        <v>26.9</v>
      </c>
      <c r="O24" s="56">
        <v>28.6</v>
      </c>
      <c r="P24" s="56">
        <v>25.5</v>
      </c>
      <c r="Q24" s="56">
        <v>27.1</v>
      </c>
      <c r="R24" s="56">
        <v>28.1</v>
      </c>
      <c r="S24" s="56">
        <v>30.3</v>
      </c>
      <c r="T24" s="56">
        <v>28.9</v>
      </c>
      <c r="U24" s="56">
        <v>26.7</v>
      </c>
      <c r="V24" s="56">
        <v>27.1</v>
      </c>
      <c r="W24" s="56">
        <v>30.4</v>
      </c>
      <c r="X24" s="56">
        <v>30.3</v>
      </c>
      <c r="Y24" s="56">
        <v>31.2</v>
      </c>
      <c r="Z24" s="56">
        <v>28.1</v>
      </c>
      <c r="AA24" s="56">
        <v>29.4</v>
      </c>
      <c r="AB24" s="56">
        <v>28.5</v>
      </c>
      <c r="AC24" s="56">
        <v>30.1</v>
      </c>
      <c r="AD24" s="56">
        <v>29.5</v>
      </c>
      <c r="AE24" s="56">
        <v>27.3</v>
      </c>
      <c r="AF24" s="56">
        <v>28.2</v>
      </c>
      <c r="AG24" s="56">
        <v>30</v>
      </c>
      <c r="AH24" s="56">
        <v>30.7</v>
      </c>
      <c r="AI24" s="56">
        <v>29.9</v>
      </c>
      <c r="AJ24" s="56">
        <v>30.2</v>
      </c>
      <c r="AK24" s="56">
        <v>30</v>
      </c>
      <c r="AL24" s="56">
        <v>30.1</v>
      </c>
      <c r="AM24" s="56">
        <v>29.6</v>
      </c>
      <c r="AN24" s="56"/>
      <c r="AO24" s="56"/>
      <c r="AP24" s="58">
        <f t="shared" si="0"/>
        <v>29</v>
      </c>
      <c r="AQ24" s="71">
        <f t="shared" si="1"/>
        <v>28.875862068965521</v>
      </c>
      <c r="AR24" s="71">
        <f>IFERROR(VLOOKUP(A24,Climatologia_TMED!A:U,9+$E$2,FALSE),"")</f>
        <v>27.654420250896049</v>
      </c>
      <c r="AS24" s="71">
        <f t="shared" si="2"/>
        <v>1.2214418180694722</v>
      </c>
    </row>
    <row r="25" spans="1:45" ht="15" customHeight="1" x14ac:dyDescent="0.2">
      <c r="A25" s="95">
        <v>52045020</v>
      </c>
      <c r="B25" s="59" t="s">
        <v>76</v>
      </c>
      <c r="C25" s="59" t="s">
        <v>20</v>
      </c>
      <c r="D25" s="73">
        <v>-77.290999999999997</v>
      </c>
      <c r="E25" s="73">
        <v>1.3939999999999999</v>
      </c>
      <c r="F25" s="58">
        <v>1796</v>
      </c>
      <c r="G25" s="58">
        <v>52</v>
      </c>
      <c r="H25" s="58">
        <v>52240</v>
      </c>
      <c r="I25" s="60" t="s">
        <v>77</v>
      </c>
      <c r="J25" s="60" t="s">
        <v>78</v>
      </c>
      <c r="K25" s="56">
        <v>21.1</v>
      </c>
      <c r="L25" s="56">
        <v>18.899999999999999</v>
      </c>
      <c r="M25" s="56">
        <v>19</v>
      </c>
      <c r="N25" s="56">
        <v>19</v>
      </c>
      <c r="O25" s="56">
        <v>20.2</v>
      </c>
      <c r="P25" s="56">
        <v>21.3</v>
      </c>
      <c r="Q25" s="56">
        <v>20.9</v>
      </c>
      <c r="R25" s="56">
        <v>20.100000000000001</v>
      </c>
      <c r="S25" s="56">
        <v>22.8</v>
      </c>
      <c r="T25" s="56">
        <v>19.899999999999999</v>
      </c>
      <c r="U25" s="56">
        <v>19.5</v>
      </c>
      <c r="V25" s="56">
        <v>21.9</v>
      </c>
      <c r="W25" s="56">
        <v>22.9</v>
      </c>
      <c r="X25" s="56">
        <v>23.4</v>
      </c>
      <c r="Y25" s="56">
        <v>24</v>
      </c>
      <c r="Z25" s="56">
        <v>21</v>
      </c>
      <c r="AA25" s="56">
        <v>21.3</v>
      </c>
      <c r="AB25" s="56">
        <v>21.6</v>
      </c>
      <c r="AC25" s="56">
        <v>23.6</v>
      </c>
      <c r="AD25" s="56">
        <v>24</v>
      </c>
      <c r="AE25" s="56">
        <v>20.8</v>
      </c>
      <c r="AF25" s="56">
        <v>22.9</v>
      </c>
      <c r="AG25" s="56">
        <v>21.7</v>
      </c>
      <c r="AH25" s="56">
        <v>23.2</v>
      </c>
      <c r="AI25" s="56">
        <v>19.2</v>
      </c>
      <c r="AJ25" s="56">
        <v>22.7</v>
      </c>
      <c r="AK25" s="56">
        <v>22.1</v>
      </c>
      <c r="AL25" s="56">
        <v>20.6</v>
      </c>
      <c r="AM25" s="56">
        <v>21.3</v>
      </c>
      <c r="AN25" s="56"/>
      <c r="AO25" s="56"/>
      <c r="AP25" s="58">
        <f t="shared" si="0"/>
        <v>29</v>
      </c>
      <c r="AQ25" s="71">
        <f t="shared" si="1"/>
        <v>21.410344827586211</v>
      </c>
      <c r="AR25" s="71">
        <f>IFERROR(VLOOKUP(A25,Climatologia_TMED!A:U,9+$E$2,FALSE),"")</f>
        <v>19.290002921967101</v>
      </c>
      <c r="AS25" s="71">
        <f t="shared" si="2"/>
        <v>2.1203419056191102</v>
      </c>
    </row>
    <row r="26" spans="1:45" ht="15" customHeight="1" x14ac:dyDescent="0.2">
      <c r="A26" s="95">
        <v>52055230</v>
      </c>
      <c r="B26" s="59" t="s">
        <v>79</v>
      </c>
      <c r="C26" s="59" t="s">
        <v>20</v>
      </c>
      <c r="D26" s="73">
        <v>-77.677999999999997</v>
      </c>
      <c r="E26" s="73">
        <v>0.85699999999999998</v>
      </c>
      <c r="F26" s="58">
        <v>2961</v>
      </c>
      <c r="G26" s="58">
        <v>52</v>
      </c>
      <c r="H26" s="58">
        <v>52022</v>
      </c>
      <c r="I26" s="60" t="s">
        <v>77</v>
      </c>
      <c r="J26" s="60" t="s">
        <v>80</v>
      </c>
      <c r="K26" s="56">
        <v>11.5</v>
      </c>
      <c r="L26" s="56">
        <v>11.6</v>
      </c>
      <c r="M26" s="56">
        <v>11.7</v>
      </c>
      <c r="N26" s="56">
        <v>13.2</v>
      </c>
      <c r="O26" s="56">
        <v>13.1</v>
      </c>
      <c r="P26" s="56">
        <v>11.9</v>
      </c>
      <c r="Q26" s="56">
        <v>11.4</v>
      </c>
      <c r="R26" s="56">
        <v>11.8</v>
      </c>
      <c r="S26" s="56">
        <v>12.1</v>
      </c>
      <c r="T26" s="56">
        <v>12.7</v>
      </c>
      <c r="U26" s="56">
        <v>11.9</v>
      </c>
      <c r="V26" s="56">
        <v>11.5</v>
      </c>
      <c r="W26" s="56">
        <v>12.5</v>
      </c>
      <c r="X26" s="56">
        <v>11.6</v>
      </c>
      <c r="Y26" s="56">
        <v>12.8</v>
      </c>
      <c r="Z26" s="56">
        <v>13.4</v>
      </c>
      <c r="AA26" s="56">
        <v>12.5</v>
      </c>
      <c r="AB26" s="56">
        <v>11.9</v>
      </c>
      <c r="AC26" s="56">
        <v>12.8</v>
      </c>
      <c r="AD26" s="56">
        <v>13.3</v>
      </c>
      <c r="AE26" s="56">
        <v>12.5</v>
      </c>
      <c r="AF26" s="56">
        <v>12.7</v>
      </c>
      <c r="AG26" s="56">
        <v>13.3</v>
      </c>
      <c r="AH26" s="56">
        <v>12.9</v>
      </c>
      <c r="AI26" s="56">
        <v>13.1</v>
      </c>
      <c r="AJ26" s="56">
        <v>12.8</v>
      </c>
      <c r="AK26" s="56">
        <v>13.5</v>
      </c>
      <c r="AL26" s="56">
        <v>13.2</v>
      </c>
      <c r="AM26" s="56">
        <v>13.2</v>
      </c>
      <c r="AN26" s="56"/>
      <c r="AO26" s="56"/>
      <c r="AP26" s="58">
        <f t="shared" si="0"/>
        <v>29</v>
      </c>
      <c r="AQ26" s="71">
        <f t="shared" si="1"/>
        <v>12.496551724137932</v>
      </c>
      <c r="AR26" s="71">
        <f>IFERROR(VLOOKUP(A26,Climatologia_TMED!A:U,9+$E$2,FALSE),"")</f>
        <v>11.574587173579079</v>
      </c>
      <c r="AS26" s="71">
        <f t="shared" si="2"/>
        <v>0.92196455055885274</v>
      </c>
    </row>
    <row r="27" spans="1:45" ht="15" customHeight="1" x14ac:dyDescent="0.2">
      <c r="A27" s="95">
        <v>11045010</v>
      </c>
      <c r="B27" s="60" t="s">
        <v>81</v>
      </c>
      <c r="C27" s="59" t="s">
        <v>20</v>
      </c>
      <c r="D27" s="73">
        <v>-76.644000000000005</v>
      </c>
      <c r="E27" s="73">
        <v>5.6909999999999998</v>
      </c>
      <c r="F27" s="58">
        <v>75</v>
      </c>
      <c r="G27" s="58">
        <v>27</v>
      </c>
      <c r="H27" s="58">
        <v>27001</v>
      </c>
      <c r="I27" s="60" t="s">
        <v>82</v>
      </c>
      <c r="J27" s="60" t="s">
        <v>83</v>
      </c>
      <c r="K27" s="56">
        <v>28.4</v>
      </c>
      <c r="L27" s="56">
        <v>24.7</v>
      </c>
      <c r="M27" s="56">
        <v>27.4</v>
      </c>
      <c r="N27" s="56">
        <v>27.1</v>
      </c>
      <c r="O27" s="56">
        <v>29.2</v>
      </c>
      <c r="P27" s="56">
        <v>28.8</v>
      </c>
      <c r="Q27" s="56">
        <v>28.5</v>
      </c>
      <c r="R27" s="56">
        <v>26.7</v>
      </c>
      <c r="S27" s="56">
        <v>29.5</v>
      </c>
      <c r="T27" s="56">
        <v>26.5</v>
      </c>
      <c r="U27" s="56">
        <v>26.5</v>
      </c>
      <c r="V27" s="56">
        <v>29</v>
      </c>
      <c r="W27" s="56">
        <v>28.6</v>
      </c>
      <c r="X27" s="56">
        <v>28.1</v>
      </c>
      <c r="Y27" s="56">
        <v>27.7</v>
      </c>
      <c r="Z27" s="56">
        <v>26</v>
      </c>
      <c r="AA27" s="56">
        <v>26.9</v>
      </c>
      <c r="AB27" s="56">
        <v>28</v>
      </c>
      <c r="AC27" s="56">
        <v>28.1</v>
      </c>
      <c r="AD27" s="56">
        <v>28</v>
      </c>
      <c r="AE27" s="56">
        <v>28.6</v>
      </c>
      <c r="AF27" s="56">
        <v>28.6</v>
      </c>
      <c r="AG27" s="56">
        <v>27.8</v>
      </c>
      <c r="AH27" s="56">
        <v>29.3</v>
      </c>
      <c r="AI27" s="56">
        <v>26.5</v>
      </c>
      <c r="AJ27" s="56">
        <v>28.3</v>
      </c>
      <c r="AK27" s="56">
        <v>27.6</v>
      </c>
      <c r="AL27" s="56">
        <v>27.9</v>
      </c>
      <c r="AM27" s="56">
        <v>26.8</v>
      </c>
      <c r="AN27" s="56"/>
      <c r="AO27" s="56"/>
      <c r="AP27" s="58">
        <f t="shared" si="0"/>
        <v>29</v>
      </c>
      <c r="AQ27" s="71">
        <f t="shared" si="1"/>
        <v>27.762068965517233</v>
      </c>
      <c r="AR27" s="71">
        <f>IFERROR(VLOOKUP(A27,Climatologia_TMED!A:U,9+$E$2,FALSE),"")</f>
        <v>27.101199820788519</v>
      </c>
      <c r="AS27" s="71">
        <f t="shared" si="2"/>
        <v>0.66086914472871428</v>
      </c>
    </row>
    <row r="28" spans="1:45" ht="15" customHeight="1" x14ac:dyDescent="0.2">
      <c r="A28" s="95">
        <v>37055010</v>
      </c>
      <c r="B28" s="60" t="s">
        <v>84</v>
      </c>
      <c r="C28" s="59" t="s">
        <v>20</v>
      </c>
      <c r="D28" s="73">
        <v>-70.738</v>
      </c>
      <c r="E28" s="73">
        <v>7.069</v>
      </c>
      <c r="F28" s="58">
        <v>128</v>
      </c>
      <c r="G28" s="58">
        <v>81</v>
      </c>
      <c r="H28" s="58">
        <v>81001</v>
      </c>
      <c r="I28" s="60" t="s">
        <v>85</v>
      </c>
      <c r="J28" s="60" t="s">
        <v>85</v>
      </c>
      <c r="K28" s="56">
        <v>29.9</v>
      </c>
      <c r="L28" s="56">
        <v>25</v>
      </c>
      <c r="M28" s="56">
        <v>24.8</v>
      </c>
      <c r="N28" s="56">
        <v>29.1</v>
      </c>
      <c r="O28" s="56">
        <v>29.8</v>
      </c>
      <c r="P28" s="56">
        <v>29.7</v>
      </c>
      <c r="Q28" s="56">
        <v>28.6</v>
      </c>
      <c r="R28" s="56">
        <v>28.7</v>
      </c>
      <c r="S28" s="56">
        <v>30.1</v>
      </c>
      <c r="T28" s="56">
        <v>30.2</v>
      </c>
      <c r="U28" s="56">
        <v>29.5</v>
      </c>
      <c r="V28" s="56">
        <v>25.1</v>
      </c>
      <c r="W28" s="56">
        <v>23.6</v>
      </c>
      <c r="X28" s="56">
        <v>26.5</v>
      </c>
      <c r="Y28" s="56">
        <v>29.6</v>
      </c>
      <c r="Z28" s="56">
        <v>27.1</v>
      </c>
      <c r="AA28" s="56">
        <v>25.6</v>
      </c>
      <c r="AB28" s="56">
        <v>28.7</v>
      </c>
      <c r="AC28" s="56">
        <v>29</v>
      </c>
      <c r="AD28" s="56">
        <v>27.2</v>
      </c>
      <c r="AE28" s="56">
        <v>24.2</v>
      </c>
      <c r="AF28" s="56">
        <v>26.5</v>
      </c>
      <c r="AG28" s="56">
        <v>26.8</v>
      </c>
      <c r="AH28" s="56">
        <v>26.1</v>
      </c>
      <c r="AI28" s="56">
        <v>24.7</v>
      </c>
      <c r="AJ28" s="56">
        <v>24.7</v>
      </c>
      <c r="AK28" s="56">
        <v>25.4</v>
      </c>
      <c r="AL28" s="56">
        <v>27.3</v>
      </c>
      <c r="AM28" s="56">
        <v>24.7</v>
      </c>
      <c r="AN28" s="56"/>
      <c r="AO28" s="56"/>
      <c r="AP28" s="58">
        <f t="shared" si="0"/>
        <v>29</v>
      </c>
      <c r="AQ28" s="71">
        <f t="shared" si="1"/>
        <v>27.179310344827595</v>
      </c>
      <c r="AR28" s="71">
        <f>IFERROR(VLOOKUP(A28,Climatologia_TMED!A:U,9+$E$2,FALSE),"")</f>
        <v>26.597615937332829</v>
      </c>
      <c r="AS28" s="71">
        <f t="shared" si="2"/>
        <v>0.58169440749476564</v>
      </c>
    </row>
    <row r="29" spans="1:45" ht="15" customHeight="1" x14ac:dyDescent="0.2">
      <c r="A29" s="95">
        <v>38015030</v>
      </c>
      <c r="B29" s="60" t="s">
        <v>86</v>
      </c>
      <c r="C29" s="59" t="s">
        <v>20</v>
      </c>
      <c r="D29" s="73">
        <v>-67.491</v>
      </c>
      <c r="E29" s="73">
        <v>6.1820000000000004</v>
      </c>
      <c r="F29" s="58">
        <v>57</v>
      </c>
      <c r="G29" s="58">
        <v>99</v>
      </c>
      <c r="H29" s="58">
        <v>99001</v>
      </c>
      <c r="I29" s="60" t="s">
        <v>87</v>
      </c>
      <c r="J29" s="60" t="s">
        <v>88</v>
      </c>
      <c r="K29" s="56">
        <v>29.1</v>
      </c>
      <c r="L29" s="56">
        <v>27.9</v>
      </c>
      <c r="M29" s="56">
        <v>28.5</v>
      </c>
      <c r="N29" s="56">
        <v>30</v>
      </c>
      <c r="O29" s="56">
        <v>30.9</v>
      </c>
      <c r="P29" s="56">
        <v>29.2</v>
      </c>
      <c r="Q29" s="56">
        <v>30.5</v>
      </c>
      <c r="R29" s="56">
        <v>31.5</v>
      </c>
      <c r="S29" s="56">
        <v>32</v>
      </c>
      <c r="T29" s="56">
        <v>31</v>
      </c>
      <c r="U29" s="56">
        <v>29.5</v>
      </c>
      <c r="V29" s="56">
        <v>26.5</v>
      </c>
      <c r="W29" s="56">
        <v>25.8</v>
      </c>
      <c r="X29" s="56">
        <v>28.9</v>
      </c>
      <c r="Y29" s="56">
        <v>30.7</v>
      </c>
      <c r="Z29" s="56">
        <v>28.7</v>
      </c>
      <c r="AA29" s="56">
        <v>28</v>
      </c>
      <c r="AB29" s="56">
        <v>29.6</v>
      </c>
      <c r="AC29" s="56">
        <v>28.3</v>
      </c>
      <c r="AD29" s="56">
        <v>28.7</v>
      </c>
      <c r="AE29" s="56">
        <v>27.5</v>
      </c>
      <c r="AF29" s="56">
        <v>27.6</v>
      </c>
      <c r="AG29" s="56">
        <v>24.6</v>
      </c>
      <c r="AH29" s="56">
        <v>26</v>
      </c>
      <c r="AI29" s="56">
        <v>28.1</v>
      </c>
      <c r="AJ29" s="56">
        <v>26.5</v>
      </c>
      <c r="AK29" s="56">
        <v>26.6</v>
      </c>
      <c r="AL29" s="56">
        <v>27.7</v>
      </c>
      <c r="AM29" s="56">
        <v>28.1</v>
      </c>
      <c r="AN29" s="56"/>
      <c r="AO29" s="56"/>
      <c r="AP29" s="58">
        <f t="shared" si="0"/>
        <v>29</v>
      </c>
      <c r="AQ29" s="71">
        <f t="shared" si="1"/>
        <v>28.551724137931039</v>
      </c>
      <c r="AR29" s="71">
        <f>IFERROR(VLOOKUP(A29,Climatologia_TMED!A:U,9+$E$2,FALSE),"")</f>
        <v>28.19852382276601</v>
      </c>
      <c r="AS29" s="71">
        <f t="shared" si="2"/>
        <v>0.35320031516502937</v>
      </c>
    </row>
    <row r="30" spans="1:45" ht="14.25" customHeight="1" x14ac:dyDescent="0.2">
      <c r="A30" s="95">
        <v>35035020</v>
      </c>
      <c r="B30" s="57" t="s">
        <v>89</v>
      </c>
      <c r="C30" s="59" t="s">
        <v>20</v>
      </c>
      <c r="D30" s="72">
        <v>-73.617999999999995</v>
      </c>
      <c r="E30" s="72">
        <v>4.1619999999999999</v>
      </c>
      <c r="F30" s="74">
        <v>422</v>
      </c>
      <c r="G30" s="74">
        <v>50</v>
      </c>
      <c r="H30" s="74">
        <v>50001</v>
      </c>
      <c r="I30" s="57" t="s">
        <v>90</v>
      </c>
      <c r="J30" s="57" t="s">
        <v>91</v>
      </c>
      <c r="K30" s="56">
        <v>26.5</v>
      </c>
      <c r="L30" s="56">
        <v>23.3</v>
      </c>
      <c r="M30" s="56">
        <v>25.9</v>
      </c>
      <c r="N30" s="56">
        <v>25.4</v>
      </c>
      <c r="O30" s="56">
        <v>26.3</v>
      </c>
      <c r="P30" s="56">
        <v>26.4</v>
      </c>
      <c r="Q30" s="56">
        <v>26.5</v>
      </c>
      <c r="R30" s="56">
        <v>27.4</v>
      </c>
      <c r="S30" s="56">
        <v>28.6</v>
      </c>
      <c r="T30" s="56">
        <v>25.5</v>
      </c>
      <c r="U30" s="56">
        <v>24.9</v>
      </c>
      <c r="V30" s="56">
        <v>24.3</v>
      </c>
      <c r="W30" s="56">
        <v>24.5</v>
      </c>
      <c r="X30" s="56">
        <v>23.9</v>
      </c>
      <c r="Y30" s="56">
        <v>26.1</v>
      </c>
      <c r="Z30" s="56">
        <v>23.8</v>
      </c>
      <c r="AA30" s="56">
        <v>25.1</v>
      </c>
      <c r="AB30" s="56">
        <v>25.1</v>
      </c>
      <c r="AC30" s="56">
        <v>26</v>
      </c>
      <c r="AD30" s="56">
        <v>26</v>
      </c>
      <c r="AE30" s="56">
        <v>24</v>
      </c>
      <c r="AF30" s="56">
        <v>24.5</v>
      </c>
      <c r="AG30" s="56">
        <v>24.3</v>
      </c>
      <c r="AH30" s="56">
        <v>23.9</v>
      </c>
      <c r="AI30" s="56">
        <v>23.8</v>
      </c>
      <c r="AJ30" s="56">
        <v>23.8</v>
      </c>
      <c r="AK30" s="56">
        <v>24.3</v>
      </c>
      <c r="AL30" s="56">
        <v>25.2</v>
      </c>
      <c r="AM30" s="56">
        <v>23.5</v>
      </c>
      <c r="AN30" s="56"/>
      <c r="AO30" s="56"/>
      <c r="AP30" s="58">
        <f t="shared" si="0"/>
        <v>29</v>
      </c>
      <c r="AQ30" s="71">
        <f t="shared" si="1"/>
        <v>25.131034482758615</v>
      </c>
      <c r="AR30" s="71">
        <f>IFERROR(VLOOKUP(A30,Climatologia_TMED!A:U,9+$E$2,FALSE),"")</f>
        <v>25.443391113582958</v>
      </c>
      <c r="AS30" s="71">
        <f t="shared" si="2"/>
        <v>-0.31235663082434328</v>
      </c>
    </row>
    <row r="31" spans="1:45" ht="16.149999999999999" customHeight="1" x14ac:dyDescent="0.2">
      <c r="A31" s="96">
        <v>48015050</v>
      </c>
      <c r="B31" s="85" t="s">
        <v>92</v>
      </c>
      <c r="C31" s="86" t="s">
        <v>20</v>
      </c>
      <c r="D31" s="87">
        <v>-69.941000000000003</v>
      </c>
      <c r="E31" s="87">
        <v>-4.194</v>
      </c>
      <c r="F31" s="88">
        <v>84</v>
      </c>
      <c r="G31" s="88">
        <v>91</v>
      </c>
      <c r="H31" s="88">
        <v>91001</v>
      </c>
      <c r="I31" s="85" t="s">
        <v>93</v>
      </c>
      <c r="J31" s="85" t="s">
        <v>94</v>
      </c>
      <c r="K31" s="98">
        <v>26.1</v>
      </c>
      <c r="L31" s="98">
        <v>27.4</v>
      </c>
      <c r="M31" s="98">
        <v>25.3</v>
      </c>
      <c r="N31" s="98">
        <v>26</v>
      </c>
      <c r="O31" s="98">
        <v>24.9</v>
      </c>
      <c r="P31" s="98">
        <v>26.7</v>
      </c>
      <c r="Q31" s="98">
        <v>26.5</v>
      </c>
      <c r="R31" s="98">
        <v>27.1</v>
      </c>
      <c r="S31" s="98">
        <v>27.9</v>
      </c>
      <c r="T31" s="98">
        <v>27.8</v>
      </c>
      <c r="U31" s="98">
        <v>20.7</v>
      </c>
      <c r="V31" s="98">
        <v>22.3</v>
      </c>
      <c r="W31" s="98">
        <v>23.3</v>
      </c>
      <c r="X31" s="98">
        <v>25.7</v>
      </c>
      <c r="Y31" s="98">
        <v>28.5</v>
      </c>
      <c r="Z31" s="98">
        <v>26.9</v>
      </c>
      <c r="AA31" s="98">
        <v>28.3</v>
      </c>
      <c r="AB31" s="98">
        <v>26.7</v>
      </c>
      <c r="AC31" s="98">
        <v>25.3</v>
      </c>
      <c r="AD31" s="98">
        <v>23.6</v>
      </c>
      <c r="AE31" s="98">
        <v>23.2</v>
      </c>
      <c r="AF31" s="98">
        <v>23.3</v>
      </c>
      <c r="AG31" s="98">
        <v>24.3</v>
      </c>
      <c r="AH31" s="98">
        <v>24.2</v>
      </c>
      <c r="AI31" s="98">
        <v>26.3</v>
      </c>
      <c r="AJ31" s="98">
        <v>26.2</v>
      </c>
      <c r="AK31" s="98">
        <v>26.4</v>
      </c>
      <c r="AL31" s="98">
        <v>26.5</v>
      </c>
      <c r="AM31" s="98">
        <v>26.2</v>
      </c>
      <c r="AN31" s="98"/>
      <c r="AO31" s="98"/>
      <c r="AP31" s="58">
        <f t="shared" si="0"/>
        <v>29</v>
      </c>
      <c r="AQ31" s="71">
        <f t="shared" si="1"/>
        <v>25.641379310344828</v>
      </c>
      <c r="AR31" s="71">
        <f>IFERROR(VLOOKUP(A31,Climatologia_TMED!A:U,9+$E$2,FALSE),"")</f>
        <v>25.909813083421952</v>
      </c>
      <c r="AS31" s="71">
        <f t="shared" si="2"/>
        <v>-0.26843377307712402</v>
      </c>
    </row>
    <row r="32" spans="1:45" ht="14.25" customHeight="1" x14ac:dyDescent="0.2">
      <c r="A32" s="58">
        <v>11075020</v>
      </c>
      <c r="B32" s="59" t="s">
        <v>95</v>
      </c>
      <c r="C32" s="59" t="s">
        <v>96</v>
      </c>
      <c r="D32" s="73">
        <v>-76.143305556000001</v>
      </c>
      <c r="E32" s="73">
        <v>6.2983055559999999</v>
      </c>
      <c r="F32" s="58">
        <v>1833</v>
      </c>
      <c r="G32" s="58">
        <v>5</v>
      </c>
      <c r="H32" s="58">
        <v>5847</v>
      </c>
      <c r="I32" s="60" t="s">
        <v>52</v>
      </c>
      <c r="J32" s="60" t="s">
        <v>95</v>
      </c>
      <c r="K32" s="56">
        <v>20.13333333333334</v>
      </c>
      <c r="L32" s="56">
        <v>19.8</v>
      </c>
      <c r="M32" s="56">
        <v>19.86666666666666</v>
      </c>
      <c r="N32" s="56">
        <v>19.533333333333331</v>
      </c>
      <c r="O32" s="56">
        <v>19.600000000000001</v>
      </c>
      <c r="P32" s="56">
        <v>20.93333333333333</v>
      </c>
      <c r="Q32" s="56">
        <v>19.93333333333333</v>
      </c>
      <c r="R32" s="56">
        <v>20.06666666666667</v>
      </c>
      <c r="S32" s="56">
        <v>19.8</v>
      </c>
      <c r="T32" s="56">
        <v>20.133333333333329</v>
      </c>
      <c r="U32" s="56">
        <v>19.8</v>
      </c>
      <c r="V32" s="56">
        <v>19.06666666666667</v>
      </c>
      <c r="W32" s="56">
        <v>19.93333333333333</v>
      </c>
      <c r="X32" s="56">
        <v>19.533333333333331</v>
      </c>
      <c r="Y32" s="56">
        <v>19.533333333333331</v>
      </c>
      <c r="Z32" s="56">
        <v>20.399999999999999</v>
      </c>
      <c r="AA32" s="56">
        <v>20.06666666666667</v>
      </c>
      <c r="AB32" s="56">
        <v>20.333333333333329</v>
      </c>
      <c r="AC32" s="56">
        <v>20.2</v>
      </c>
      <c r="AD32" s="56">
        <v>19.266666666666669</v>
      </c>
      <c r="AE32" s="56">
        <v>19</v>
      </c>
      <c r="AF32" s="56">
        <v>19.733333333333331</v>
      </c>
      <c r="AG32" s="56">
        <v>20.06666666666667</v>
      </c>
      <c r="AH32" s="56">
        <v>19.466666666666669</v>
      </c>
      <c r="AI32" s="56">
        <v>20.333333333333329</v>
      </c>
      <c r="AJ32" s="56">
        <v>19.466666666666669</v>
      </c>
      <c r="AK32" s="56">
        <v>20.666666666666671</v>
      </c>
      <c r="AL32" s="56">
        <v>20</v>
      </c>
      <c r="AM32" s="56">
        <v>20.13333333333334</v>
      </c>
      <c r="AN32" s="56"/>
      <c r="AO32" s="56"/>
      <c r="AP32" s="58">
        <f t="shared" si="0"/>
        <v>29</v>
      </c>
      <c r="AQ32" s="71">
        <f t="shared" si="1"/>
        <v>19.889655172413789</v>
      </c>
      <c r="AR32" s="71">
        <f>IFERROR(VLOOKUP(A32,Climatologia_TMED!A:U,9+$E$2,FALSE),"")</f>
        <v>17.907751227112978</v>
      </c>
      <c r="AS32" s="71">
        <f t="shared" si="2"/>
        <v>1.9819039453008109</v>
      </c>
    </row>
    <row r="33" spans="1:45" ht="14.25" customHeight="1" x14ac:dyDescent="0.2">
      <c r="A33" s="58">
        <v>12015020</v>
      </c>
      <c r="B33" s="59" t="s">
        <v>97</v>
      </c>
      <c r="C33" s="59" t="s">
        <v>96</v>
      </c>
      <c r="D33" s="73">
        <v>-76.65133333</v>
      </c>
      <c r="E33" s="73">
        <v>7.8259166670000004</v>
      </c>
      <c r="F33" s="58">
        <v>43</v>
      </c>
      <c r="G33" s="58">
        <v>5</v>
      </c>
      <c r="H33" s="58">
        <v>5045</v>
      </c>
      <c r="I33" s="60" t="s">
        <v>52</v>
      </c>
      <c r="J33" s="60" t="s">
        <v>98</v>
      </c>
      <c r="K33" s="56">
        <v>27.95</v>
      </c>
      <c r="L33" s="56">
        <v>26</v>
      </c>
      <c r="M33" s="56">
        <v>27.75</v>
      </c>
      <c r="N33" s="56">
        <v>27.4</v>
      </c>
      <c r="O33" s="56">
        <v>28.2</v>
      </c>
      <c r="P33" s="56">
        <v>27.6</v>
      </c>
      <c r="Q33" s="56">
        <v>29.4</v>
      </c>
      <c r="R33" s="56">
        <v>29.2</v>
      </c>
      <c r="S33" s="56">
        <v>29</v>
      </c>
      <c r="T33" s="56">
        <v>27.15</v>
      </c>
      <c r="U33" s="56">
        <v>24.9</v>
      </c>
      <c r="V33" s="56">
        <v>28.1</v>
      </c>
      <c r="W33" s="56">
        <v>28.7</v>
      </c>
      <c r="X33" s="56">
        <v>26.65</v>
      </c>
      <c r="Y33" s="56">
        <v>27.25</v>
      </c>
      <c r="Z33" s="56">
        <v>27.45</v>
      </c>
      <c r="AA33" s="56">
        <v>26.8</v>
      </c>
      <c r="AB33" s="56">
        <v>28.7</v>
      </c>
      <c r="AC33" s="56">
        <v>29.2</v>
      </c>
      <c r="AD33" s="56">
        <v>29.3</v>
      </c>
      <c r="AE33" s="56">
        <v>27.65</v>
      </c>
      <c r="AF33" s="56">
        <v>29.2</v>
      </c>
      <c r="AG33" s="56">
        <v>25.55</v>
      </c>
      <c r="AH33" s="56">
        <v>28.4</v>
      </c>
      <c r="AI33" s="56">
        <v>27.75</v>
      </c>
      <c r="AJ33" s="56">
        <v>27.2</v>
      </c>
      <c r="AK33" s="56">
        <v>28.05</v>
      </c>
      <c r="AL33" s="56">
        <v>28.05</v>
      </c>
      <c r="AM33" s="56">
        <v>26.65</v>
      </c>
      <c r="AN33" s="56"/>
      <c r="AO33" s="56"/>
      <c r="AP33" s="58">
        <f t="shared" si="0"/>
        <v>29</v>
      </c>
      <c r="AQ33" s="71">
        <f t="shared" si="1"/>
        <v>27.765517241379303</v>
      </c>
      <c r="AR33" s="71">
        <f>IFERROR(VLOOKUP(A33,Climatologia_TMED!A:U,9+$E$2,FALSE),"")</f>
        <v>26.984341405892419</v>
      </c>
      <c r="AS33" s="71">
        <f t="shared" si="2"/>
        <v>0.7811758354868843</v>
      </c>
    </row>
    <row r="34" spans="1:45" ht="14.25" customHeight="1" x14ac:dyDescent="0.2">
      <c r="A34" s="58">
        <v>23085030</v>
      </c>
      <c r="B34" s="59" t="s">
        <v>99</v>
      </c>
      <c r="C34" s="59" t="s">
        <v>96</v>
      </c>
      <c r="D34" s="73">
        <v>-75.143388889999997</v>
      </c>
      <c r="E34" s="73">
        <v>6.3762499999999998</v>
      </c>
      <c r="F34" s="58">
        <v>1712</v>
      </c>
      <c r="G34" s="58">
        <v>5</v>
      </c>
      <c r="H34" s="58">
        <v>5021</v>
      </c>
      <c r="I34" s="60" t="s">
        <v>52</v>
      </c>
      <c r="J34" s="60" t="s">
        <v>100</v>
      </c>
      <c r="K34" s="56">
        <v>22.06666666666667</v>
      </c>
      <c r="L34" s="56">
        <v>19.8</v>
      </c>
      <c r="M34" s="56">
        <v>20.6</v>
      </c>
      <c r="N34" s="56">
        <v>21.2</v>
      </c>
      <c r="O34" s="56">
        <v>23.266666666666669</v>
      </c>
      <c r="P34" s="56">
        <v>21.4</v>
      </c>
      <c r="Q34" s="56">
        <v>21.266666666666669</v>
      </c>
      <c r="R34" s="56">
        <v>20.8</v>
      </c>
      <c r="S34" s="56">
        <v>21.466666666666669</v>
      </c>
      <c r="T34" s="56">
        <v>21.533333333333331</v>
      </c>
      <c r="U34" s="56">
        <v>20.8</v>
      </c>
      <c r="V34" s="56">
        <v>21.333333333333329</v>
      </c>
      <c r="W34" s="56">
        <v>21.266666666666669</v>
      </c>
      <c r="X34" s="56">
        <v>21.4</v>
      </c>
      <c r="Y34" s="56">
        <v>22.13333333333334</v>
      </c>
      <c r="Z34" s="56">
        <v>22.13333333333334</v>
      </c>
      <c r="AA34" s="56">
        <v>20.733333333333331</v>
      </c>
      <c r="AB34" s="56">
        <v>21.266666666666669</v>
      </c>
      <c r="AC34" s="56">
        <v>21.466666666666669</v>
      </c>
      <c r="AD34" s="56">
        <v>22.266666666666669</v>
      </c>
      <c r="AE34" s="56">
        <v>20.93333333333333</v>
      </c>
      <c r="AF34" s="56">
        <v>21.93333333333333</v>
      </c>
      <c r="AG34" s="56">
        <v>21.466666666666669</v>
      </c>
      <c r="AH34" s="56">
        <v>21</v>
      </c>
      <c r="AI34" s="56">
        <v>21.666666666666671</v>
      </c>
      <c r="AJ34" s="56">
        <v>22.06666666666667</v>
      </c>
      <c r="AK34" s="56">
        <v>21.333333333333329</v>
      </c>
      <c r="AL34" s="56">
        <v>21.666666666666671</v>
      </c>
      <c r="AM34" s="56">
        <v>21.2</v>
      </c>
      <c r="AN34" s="56"/>
      <c r="AO34" s="56"/>
      <c r="AP34" s="58">
        <f t="shared" si="0"/>
        <v>29</v>
      </c>
      <c r="AQ34" s="71">
        <f t="shared" si="1"/>
        <v>21.429885057471264</v>
      </c>
      <c r="AR34" s="71">
        <f>IFERROR(VLOOKUP(A34,Climatologia_TMED!A:U,9+$E$2,FALSE),"")</f>
        <v>19.82096632486498</v>
      </c>
      <c r="AS34" s="71">
        <f t="shared" si="2"/>
        <v>1.6089187326062842</v>
      </c>
    </row>
    <row r="35" spans="1:45" ht="14.25" customHeight="1" x14ac:dyDescent="0.2">
      <c r="A35" s="58">
        <v>23085080</v>
      </c>
      <c r="B35" s="59" t="s">
        <v>101</v>
      </c>
      <c r="C35" s="59" t="s">
        <v>96</v>
      </c>
      <c r="D35" s="73">
        <v>-74.836694440000002</v>
      </c>
      <c r="E35" s="73">
        <v>6.4835833330000003</v>
      </c>
      <c r="F35" s="58">
        <v>859</v>
      </c>
      <c r="G35" s="58">
        <v>5</v>
      </c>
      <c r="H35" s="58">
        <v>5670</v>
      </c>
      <c r="I35" s="60" t="s">
        <v>52</v>
      </c>
      <c r="J35" s="60" t="s">
        <v>102</v>
      </c>
      <c r="K35" s="56">
        <v>23.7</v>
      </c>
      <c r="L35" s="56">
        <v>23.6</v>
      </c>
      <c r="M35" s="56">
        <v>25.3</v>
      </c>
      <c r="N35" s="56">
        <v>24.65</v>
      </c>
      <c r="O35" s="56">
        <v>24.65</v>
      </c>
      <c r="P35" s="56">
        <v>24.7</v>
      </c>
      <c r="Q35" s="56">
        <v>23.7</v>
      </c>
      <c r="R35" s="56">
        <v>24.55</v>
      </c>
      <c r="S35" s="56">
        <v>24.6</v>
      </c>
      <c r="T35" s="56">
        <v>24.6</v>
      </c>
      <c r="U35" s="56">
        <v>24.85</v>
      </c>
      <c r="V35" s="56">
        <v>23.8</v>
      </c>
      <c r="W35" s="56">
        <v>24</v>
      </c>
      <c r="X35" s="56">
        <v>25.6</v>
      </c>
      <c r="Y35" s="56">
        <v>26.4</v>
      </c>
      <c r="Z35" s="56">
        <v>25.7</v>
      </c>
      <c r="AA35" s="56">
        <v>24.25</v>
      </c>
      <c r="AB35" s="56">
        <v>24.8</v>
      </c>
      <c r="AC35" s="56">
        <v>23.4</v>
      </c>
      <c r="AD35" s="56">
        <v>27</v>
      </c>
      <c r="AE35" s="56">
        <v>24.8</v>
      </c>
      <c r="AF35" s="56">
        <v>23.4</v>
      </c>
      <c r="AG35" s="56">
        <v>25.25</v>
      </c>
      <c r="AH35" s="56">
        <v>24.2</v>
      </c>
      <c r="AI35" s="56">
        <v>23.9</v>
      </c>
      <c r="AJ35" s="56">
        <v>25.7</v>
      </c>
      <c r="AK35" s="56">
        <v>25.5</v>
      </c>
      <c r="AL35" s="56">
        <v>24.6</v>
      </c>
      <c r="AM35" s="56">
        <v>23.9</v>
      </c>
      <c r="AN35" s="56"/>
      <c r="AO35" s="56"/>
      <c r="AP35" s="58">
        <f t="shared" si="0"/>
        <v>29</v>
      </c>
      <c r="AQ35" s="71">
        <f t="shared" si="1"/>
        <v>24.658620689655173</v>
      </c>
      <c r="AR35" s="71">
        <f>IFERROR(VLOOKUP(A35,Climatologia_TMED!A:U,9+$E$2,FALSE),"")</f>
        <v>23.998723916491539</v>
      </c>
      <c r="AS35" s="71">
        <f t="shared" si="2"/>
        <v>0.65989677316363426</v>
      </c>
    </row>
    <row r="36" spans="1:45" ht="14.25" customHeight="1" x14ac:dyDescent="0.2">
      <c r="A36" s="58">
        <v>23085110</v>
      </c>
      <c r="B36" s="59" t="s">
        <v>103</v>
      </c>
      <c r="C36" s="59" t="s">
        <v>96</v>
      </c>
      <c r="D36" s="73">
        <v>-75.241388889000007</v>
      </c>
      <c r="E36" s="73">
        <v>6.2138888999999997</v>
      </c>
      <c r="F36" s="58">
        <v>2022</v>
      </c>
      <c r="G36" s="58">
        <v>5</v>
      </c>
      <c r="H36" s="58">
        <v>5541</v>
      </c>
      <c r="I36" s="60" t="s">
        <v>52</v>
      </c>
      <c r="J36" s="60" t="s">
        <v>104</v>
      </c>
      <c r="K36" s="56">
        <v>19.149999999999999</v>
      </c>
      <c r="L36" s="56">
        <v>18.25</v>
      </c>
      <c r="M36" s="56">
        <v>19.8</v>
      </c>
      <c r="N36" s="56">
        <v>19.399999999999999</v>
      </c>
      <c r="O36" s="56">
        <v>19.899999999999999</v>
      </c>
      <c r="P36" s="56">
        <v>19.600000000000001</v>
      </c>
      <c r="Q36" s="56">
        <v>19.95</v>
      </c>
      <c r="R36" s="56">
        <v>19.25</v>
      </c>
      <c r="S36" s="56">
        <v>19.399999999999999</v>
      </c>
      <c r="T36" s="56">
        <v>19.8</v>
      </c>
      <c r="U36" s="56">
        <v>19.649999999999999</v>
      </c>
      <c r="V36" s="56">
        <v>20.3</v>
      </c>
      <c r="W36" s="56">
        <v>20.3</v>
      </c>
      <c r="X36" s="56">
        <v>19.75</v>
      </c>
      <c r="Y36" s="56">
        <v>20.65</v>
      </c>
      <c r="Z36" s="56">
        <v>18.75</v>
      </c>
      <c r="AA36" s="56">
        <v>19</v>
      </c>
      <c r="AB36" s="56">
        <v>20.05</v>
      </c>
      <c r="AC36" s="56">
        <v>20.100000000000001</v>
      </c>
      <c r="AD36" s="56">
        <v>21</v>
      </c>
      <c r="AE36" s="56">
        <v>18.899999999999999</v>
      </c>
      <c r="AF36" s="56">
        <v>20.2</v>
      </c>
      <c r="AG36" s="56">
        <v>18.3</v>
      </c>
      <c r="AH36" s="56">
        <v>19.55</v>
      </c>
      <c r="AI36" s="56">
        <v>20.149999999999999</v>
      </c>
      <c r="AJ36" s="56">
        <v>19.399999999999999</v>
      </c>
      <c r="AK36" s="56">
        <v>20.85</v>
      </c>
      <c r="AL36" s="56">
        <v>20.6</v>
      </c>
      <c r="AM36" s="56">
        <v>18.649999999999999</v>
      </c>
      <c r="AN36" s="56"/>
      <c r="AO36" s="56"/>
      <c r="AP36" s="58">
        <f t="shared" si="0"/>
        <v>29</v>
      </c>
      <c r="AQ36" s="71">
        <f t="shared" si="1"/>
        <v>19.677586206896549</v>
      </c>
      <c r="AR36" s="71">
        <f>IFERROR(VLOOKUP(A36,Climatologia_TMED!A:U,9+$E$2,FALSE),"")</f>
        <v>18.736975434650621</v>
      </c>
      <c r="AS36" s="71">
        <f t="shared" si="2"/>
        <v>0.94061077224592893</v>
      </c>
    </row>
    <row r="37" spans="1:45" ht="14.25" customHeight="1" x14ac:dyDescent="0.2">
      <c r="A37" s="58">
        <v>26175040</v>
      </c>
      <c r="B37" s="59" t="s">
        <v>105</v>
      </c>
      <c r="C37" s="59" t="s">
        <v>96</v>
      </c>
      <c r="D37" s="73">
        <v>-75.65097222</v>
      </c>
      <c r="E37" s="73">
        <v>5.8002500000000001</v>
      </c>
      <c r="F37" s="58">
        <v>604</v>
      </c>
      <c r="G37" s="58">
        <v>5</v>
      </c>
      <c r="H37" s="58">
        <v>5282</v>
      </c>
      <c r="I37" s="60" t="s">
        <v>52</v>
      </c>
      <c r="J37" s="60" t="s">
        <v>106</v>
      </c>
      <c r="K37" s="56">
        <v>27.85</v>
      </c>
      <c r="L37" s="56">
        <v>25.1</v>
      </c>
      <c r="M37" s="56">
        <v>27.5</v>
      </c>
      <c r="N37" s="56">
        <v>27</v>
      </c>
      <c r="O37" s="56">
        <v>26.8</v>
      </c>
      <c r="P37" s="56">
        <v>26.95</v>
      </c>
      <c r="Q37" s="56">
        <v>27.7</v>
      </c>
      <c r="R37" s="56">
        <v>26.55</v>
      </c>
      <c r="S37" s="56">
        <v>27.3</v>
      </c>
      <c r="T37" s="56">
        <v>26.7</v>
      </c>
      <c r="U37" s="56">
        <v>27.3</v>
      </c>
      <c r="V37" s="56">
        <v>27.4</v>
      </c>
      <c r="W37" s="56">
        <v>27.75</v>
      </c>
      <c r="X37" s="56">
        <v>28</v>
      </c>
      <c r="Y37" s="56">
        <v>26.9</v>
      </c>
      <c r="Z37" s="56">
        <v>27.35</v>
      </c>
      <c r="AA37" s="56">
        <v>26.85</v>
      </c>
      <c r="AB37" s="56">
        <v>28.45</v>
      </c>
      <c r="AC37" s="56">
        <v>26.55</v>
      </c>
      <c r="AD37" s="56">
        <v>28.3</v>
      </c>
      <c r="AE37" s="56">
        <v>27.55</v>
      </c>
      <c r="AF37" s="56">
        <v>27.9</v>
      </c>
      <c r="AG37" s="56">
        <v>28.35</v>
      </c>
      <c r="AH37" s="56">
        <v>28.05</v>
      </c>
      <c r="AI37" s="56">
        <v>26.85</v>
      </c>
      <c r="AJ37" s="56">
        <v>28.35</v>
      </c>
      <c r="AK37" s="56">
        <v>28.6</v>
      </c>
      <c r="AL37" s="56">
        <v>27.65</v>
      </c>
      <c r="AM37" s="56">
        <v>26.5</v>
      </c>
      <c r="AN37" s="56"/>
      <c r="AO37" s="56"/>
      <c r="AP37" s="58">
        <f t="shared" si="0"/>
        <v>29</v>
      </c>
      <c r="AQ37" s="71">
        <f t="shared" si="1"/>
        <v>27.382758620689653</v>
      </c>
      <c r="AR37" s="71">
        <f>IFERROR(VLOOKUP(A37,Climatologia_TMED!A:U,9+$E$2,FALSE),"")</f>
        <v>25.820623382118669</v>
      </c>
      <c r="AS37" s="71">
        <f t="shared" si="2"/>
        <v>1.5621352385709848</v>
      </c>
    </row>
    <row r="38" spans="1:45" ht="14.25" customHeight="1" x14ac:dyDescent="0.2">
      <c r="A38" s="58">
        <v>26185020</v>
      </c>
      <c r="B38" s="59" t="s">
        <v>107</v>
      </c>
      <c r="C38" s="59" t="s">
        <v>96</v>
      </c>
      <c r="D38" s="73">
        <v>-75.318638890000003</v>
      </c>
      <c r="E38" s="73">
        <v>5.8863611110000003</v>
      </c>
      <c r="F38" s="58">
        <v>2408</v>
      </c>
      <c r="G38" s="58">
        <v>5</v>
      </c>
      <c r="H38" s="58">
        <v>5400</v>
      </c>
      <c r="I38" s="60" t="s">
        <v>52</v>
      </c>
      <c r="J38" s="60" t="s">
        <v>108</v>
      </c>
      <c r="K38" s="56">
        <v>15.4</v>
      </c>
      <c r="L38" s="56">
        <v>15.4</v>
      </c>
      <c r="M38" s="56">
        <v>16.399999999999999</v>
      </c>
      <c r="N38" s="56">
        <v>14.9</v>
      </c>
      <c r="O38" s="56">
        <v>14.9</v>
      </c>
      <c r="P38" s="56">
        <v>16.350000000000001</v>
      </c>
      <c r="Q38" s="56">
        <v>15.7</v>
      </c>
      <c r="R38" s="56">
        <v>15.2</v>
      </c>
      <c r="S38" s="56">
        <v>16.149999999999999</v>
      </c>
      <c r="T38" s="56">
        <v>15.9</v>
      </c>
      <c r="U38" s="56">
        <v>16</v>
      </c>
      <c r="V38" s="56">
        <v>16.399999999999999</v>
      </c>
      <c r="W38" s="56">
        <v>16.899999999999999</v>
      </c>
      <c r="X38" s="56">
        <v>15.8</v>
      </c>
      <c r="Y38" s="56">
        <v>17.600000000000001</v>
      </c>
      <c r="Z38" s="56">
        <v>16.45</v>
      </c>
      <c r="AA38" s="56"/>
      <c r="AB38" s="56">
        <v>16.75</v>
      </c>
      <c r="AC38" s="56">
        <v>17.149999999999999</v>
      </c>
      <c r="AD38" s="56">
        <v>17.600000000000001</v>
      </c>
      <c r="AE38" s="56">
        <v>15.55</v>
      </c>
      <c r="AF38" s="56">
        <v>16.7</v>
      </c>
      <c r="AG38" s="56">
        <v>15.6</v>
      </c>
      <c r="AH38" s="56">
        <v>16.3</v>
      </c>
      <c r="AI38" s="56">
        <v>17.05</v>
      </c>
      <c r="AJ38" s="56">
        <v>16.3</v>
      </c>
      <c r="AK38" s="56">
        <v>17.25</v>
      </c>
      <c r="AL38" s="56">
        <v>17.600000000000001</v>
      </c>
      <c r="AM38" s="56">
        <v>16.05</v>
      </c>
      <c r="AN38" s="56"/>
      <c r="AO38" s="56"/>
      <c r="AP38" s="58">
        <f t="shared" si="0"/>
        <v>28</v>
      </c>
      <c r="AQ38" s="71">
        <f t="shared" si="1"/>
        <v>16.262500000000006</v>
      </c>
      <c r="AR38" s="71">
        <f>IFERROR(VLOOKUP(A38,Climatologia_TMED!A:U,9+$E$2,FALSE),"")</f>
        <v>15.344646269223279</v>
      </c>
      <c r="AS38" s="71">
        <f t="shared" si="2"/>
        <v>0.91785373077672716</v>
      </c>
    </row>
    <row r="39" spans="1:45" ht="14.25" customHeight="1" x14ac:dyDescent="0.2">
      <c r="A39" s="58">
        <v>26205080</v>
      </c>
      <c r="B39" s="59" t="s">
        <v>109</v>
      </c>
      <c r="C39" s="59" t="s">
        <v>96</v>
      </c>
      <c r="D39" s="73">
        <v>-75.700944440000001</v>
      </c>
      <c r="E39" s="73">
        <v>6.3410555559999997</v>
      </c>
      <c r="F39" s="58">
        <v>1737</v>
      </c>
      <c r="G39" s="58">
        <v>5</v>
      </c>
      <c r="H39" s="58">
        <v>5001</v>
      </c>
      <c r="I39" s="60" t="s">
        <v>52</v>
      </c>
      <c r="J39" s="60" t="s">
        <v>55</v>
      </c>
      <c r="K39" s="56">
        <v>22.8</v>
      </c>
      <c r="L39" s="56">
        <v>18.93333333333333</v>
      </c>
      <c r="M39" s="56">
        <v>20.333333333333329</v>
      </c>
      <c r="N39" s="56">
        <v>21.666666666666671</v>
      </c>
      <c r="O39" s="56">
        <v>22.13333333333334</v>
      </c>
      <c r="P39" s="56">
        <v>21.933333333333341</v>
      </c>
      <c r="Q39" s="56">
        <v>22.6</v>
      </c>
      <c r="R39" s="56">
        <v>20.86666666666666</v>
      </c>
      <c r="S39" s="56">
        <v>23.333333333333329</v>
      </c>
      <c r="T39" s="56">
        <v>22.533333333333331</v>
      </c>
      <c r="U39" s="56">
        <v>21.533333333333331</v>
      </c>
      <c r="V39" s="56">
        <v>21.6</v>
      </c>
      <c r="W39" s="56">
        <v>22.2</v>
      </c>
      <c r="X39" s="56">
        <v>22.2</v>
      </c>
      <c r="Y39" s="56">
        <v>22.533333333333331</v>
      </c>
      <c r="Z39" s="56">
        <v>22.466666666666669</v>
      </c>
      <c r="AA39" s="56">
        <v>21.4</v>
      </c>
      <c r="AB39" s="56">
        <v>22.533333333333331</v>
      </c>
      <c r="AC39" s="56">
        <v>21.4</v>
      </c>
      <c r="AD39" s="56">
        <v>23.2</v>
      </c>
      <c r="AE39" s="56">
        <v>21</v>
      </c>
      <c r="AF39" s="56">
        <v>22.266666666666669</v>
      </c>
      <c r="AG39" s="56">
        <v>21.93333333333333</v>
      </c>
      <c r="AH39" s="56">
        <v>22.333333333333329</v>
      </c>
      <c r="AI39" s="56">
        <v>22.4</v>
      </c>
      <c r="AJ39" s="56">
        <v>22.8</v>
      </c>
      <c r="AK39" s="56">
        <v>22.666666666666671</v>
      </c>
      <c r="AL39" s="56">
        <v>22.2</v>
      </c>
      <c r="AM39" s="56">
        <v>19.93333333333333</v>
      </c>
      <c r="AN39" s="56"/>
      <c r="AO39" s="56"/>
      <c r="AP39" s="58">
        <f t="shared" si="0"/>
        <v>29</v>
      </c>
      <c r="AQ39" s="71">
        <f t="shared" si="1"/>
        <v>21.921839080459762</v>
      </c>
      <c r="AR39" s="71" t="str">
        <f>IFERROR(VLOOKUP(A39,Climatologia_TMED!A:U,9+$E$2,FALSE),"")</f>
        <v/>
      </c>
      <c r="AS39" s="71" t="str">
        <f t="shared" si="2"/>
        <v/>
      </c>
    </row>
    <row r="40" spans="1:45" ht="14.25" customHeight="1" x14ac:dyDescent="0.2">
      <c r="A40" s="58">
        <v>27015090</v>
      </c>
      <c r="B40" s="59" t="s">
        <v>110</v>
      </c>
      <c r="C40" s="59" t="s">
        <v>96</v>
      </c>
      <c r="D40" s="73">
        <v>-75.553250000000006</v>
      </c>
      <c r="E40" s="73">
        <v>6.3196944439999996</v>
      </c>
      <c r="F40" s="58">
        <v>1453</v>
      </c>
      <c r="G40" s="58">
        <v>5</v>
      </c>
      <c r="H40" s="58">
        <v>5088</v>
      </c>
      <c r="I40" s="60" t="s">
        <v>52</v>
      </c>
      <c r="J40" s="60" t="s">
        <v>111</v>
      </c>
      <c r="K40" s="56">
        <v>25.86666666666666</v>
      </c>
      <c r="L40" s="56">
        <v>21.8</v>
      </c>
      <c r="M40" s="56">
        <v>24.666666666666671</v>
      </c>
      <c r="N40" s="56">
        <v>23.733333333333331</v>
      </c>
      <c r="O40" s="56">
        <v>25</v>
      </c>
      <c r="P40" s="56">
        <v>24.86666666666666</v>
      </c>
      <c r="Q40" s="56">
        <v>24.8</v>
      </c>
      <c r="R40" s="56">
        <v>23.86666666666666</v>
      </c>
      <c r="S40" s="56">
        <v>25.733333333333331</v>
      </c>
      <c r="T40" s="56">
        <v>24.733333333333331</v>
      </c>
      <c r="U40" s="56">
        <v>24.466666666666669</v>
      </c>
      <c r="V40" s="56">
        <v>24.06666666666667</v>
      </c>
      <c r="W40" s="56">
        <v>24.93333333333333</v>
      </c>
      <c r="X40" s="56">
        <v>25.533333333333331</v>
      </c>
      <c r="Y40" s="56">
        <v>26.333333333333329</v>
      </c>
      <c r="Z40" s="56">
        <v>25.4</v>
      </c>
      <c r="AA40" s="56">
        <v>24.466666666666669</v>
      </c>
      <c r="AB40" s="56">
        <v>25.533333333333331</v>
      </c>
      <c r="AC40" s="56">
        <v>22.06666666666667</v>
      </c>
      <c r="AD40" s="56">
        <v>26.93333333333333</v>
      </c>
      <c r="AE40" s="56">
        <v>23.733333333333331</v>
      </c>
      <c r="AF40" s="56">
        <v>25.266666666666669</v>
      </c>
      <c r="AG40" s="56">
        <v>25.333333333333329</v>
      </c>
      <c r="AH40" s="56">
        <v>24.733333333333331</v>
      </c>
      <c r="AI40" s="56">
        <v>25.666666666666671</v>
      </c>
      <c r="AJ40" s="56">
        <v>25.8</v>
      </c>
      <c r="AK40" s="56">
        <v>26.266666666666669</v>
      </c>
      <c r="AL40" s="56">
        <v>25.266666666666669</v>
      </c>
      <c r="AM40" s="56">
        <v>23.066666666666659</v>
      </c>
      <c r="AN40" s="56"/>
      <c r="AO40" s="56"/>
      <c r="AP40" s="58">
        <f t="shared" si="0"/>
        <v>29</v>
      </c>
      <c r="AQ40" s="71">
        <f t="shared" si="1"/>
        <v>24.82528735632183</v>
      </c>
      <c r="AR40" s="71">
        <f>IFERROR(VLOOKUP(A40,Climatologia_TMED!A:U,9+$E$2,FALSE),"")</f>
        <v>22.39078553896012</v>
      </c>
      <c r="AS40" s="71">
        <f t="shared" si="2"/>
        <v>2.4345018173617099</v>
      </c>
    </row>
    <row r="41" spans="1:45" ht="14.25" customHeight="1" x14ac:dyDescent="0.2">
      <c r="A41" s="58">
        <v>27015260</v>
      </c>
      <c r="B41" s="59" t="s">
        <v>112</v>
      </c>
      <c r="C41" s="59" t="s">
        <v>96</v>
      </c>
      <c r="D41" s="73">
        <v>-75.624666669999996</v>
      </c>
      <c r="E41" s="73">
        <v>6.0483611110000002</v>
      </c>
      <c r="F41" s="58">
        <v>1923</v>
      </c>
      <c r="G41" s="58">
        <v>5</v>
      </c>
      <c r="H41" s="58">
        <v>5129</v>
      </c>
      <c r="I41" s="60" t="s">
        <v>52</v>
      </c>
      <c r="J41" s="60" t="s">
        <v>113</v>
      </c>
      <c r="K41" s="56">
        <v>20.466666666666669</v>
      </c>
      <c r="L41" s="56">
        <v>18.06666666666667</v>
      </c>
      <c r="M41" s="56">
        <v>19.06666666666667</v>
      </c>
      <c r="N41" s="56">
        <v>19.8</v>
      </c>
      <c r="O41" s="56">
        <v>19.93333333333333</v>
      </c>
      <c r="P41" s="56">
        <v>19.93333333333333</v>
      </c>
      <c r="Q41" s="56">
        <v>20.266666666666669</v>
      </c>
      <c r="R41" s="56">
        <v>19.600000000000001</v>
      </c>
      <c r="S41" s="56">
        <v>21.533333333333331</v>
      </c>
      <c r="T41" s="56">
        <v>19.06666666666667</v>
      </c>
      <c r="U41" s="56">
        <v>18.666666666666671</v>
      </c>
      <c r="V41" s="56">
        <v>19.466666666666669</v>
      </c>
      <c r="W41" s="56">
        <v>20.133333333333329</v>
      </c>
      <c r="X41" s="56">
        <v>20</v>
      </c>
      <c r="Y41" s="56">
        <v>19.93333333333333</v>
      </c>
      <c r="Z41" s="56">
        <v>19.600000000000001</v>
      </c>
      <c r="AA41" s="56">
        <v>20.133333333333329</v>
      </c>
      <c r="AB41" s="56">
        <v>19.733333333333331</v>
      </c>
      <c r="AC41" s="56">
        <v>19.533333333333331</v>
      </c>
      <c r="AD41" s="56">
        <v>18.733333333333331</v>
      </c>
      <c r="AE41" s="56">
        <v>19.333333333333329</v>
      </c>
      <c r="AF41" s="56">
        <v>19.133333333333329</v>
      </c>
      <c r="AG41" s="56">
        <v>18.533333333333331</v>
      </c>
      <c r="AH41" s="56">
        <v>19.93333333333333</v>
      </c>
      <c r="AI41" s="56">
        <v>20.466666666666669</v>
      </c>
      <c r="AJ41" s="56">
        <v>20.8</v>
      </c>
      <c r="AK41" s="56">
        <v>21.06666666666667</v>
      </c>
      <c r="AL41" s="56">
        <v>19.93333333333333</v>
      </c>
      <c r="AM41" s="56">
        <v>18.399999999999999</v>
      </c>
      <c r="AN41" s="56"/>
      <c r="AO41" s="56"/>
      <c r="AP41" s="58">
        <f t="shared" si="0"/>
        <v>29</v>
      </c>
      <c r="AQ41" s="71">
        <f t="shared" si="1"/>
        <v>19.698850574712644</v>
      </c>
      <c r="AR41" s="71">
        <f>IFERROR(VLOOKUP(A41,Climatologia_TMED!A:U,9+$E$2,FALSE),"")</f>
        <v>18.202648516960132</v>
      </c>
      <c r="AS41" s="71">
        <f t="shared" si="2"/>
        <v>1.4962020577525124</v>
      </c>
    </row>
    <row r="42" spans="1:45" ht="14.25" customHeight="1" x14ac:dyDescent="0.2">
      <c r="A42" s="58">
        <v>12045010</v>
      </c>
      <c r="B42" s="59" t="s">
        <v>114</v>
      </c>
      <c r="C42" s="59" t="s">
        <v>115</v>
      </c>
      <c r="D42" s="73">
        <v>-76.431944439999995</v>
      </c>
      <c r="E42" s="73">
        <v>8.846944444</v>
      </c>
      <c r="F42" s="58">
        <v>4</v>
      </c>
      <c r="G42" s="58">
        <v>5</v>
      </c>
      <c r="H42" s="58">
        <v>5051</v>
      </c>
      <c r="I42" s="60" t="s">
        <v>52</v>
      </c>
      <c r="J42" s="60" t="s">
        <v>114</v>
      </c>
      <c r="K42" s="56">
        <v>29</v>
      </c>
      <c r="L42" s="56">
        <v>26.2</v>
      </c>
      <c r="M42" s="56">
        <v>27.55</v>
      </c>
      <c r="N42" s="56">
        <v>27.7</v>
      </c>
      <c r="O42" s="56">
        <v>29</v>
      </c>
      <c r="P42" s="56">
        <v>28.3</v>
      </c>
      <c r="Q42" s="56">
        <v>28.75</v>
      </c>
      <c r="R42" s="56">
        <v>29.15</v>
      </c>
      <c r="S42" s="56">
        <v>28.55</v>
      </c>
      <c r="T42" s="56">
        <v>28.3</v>
      </c>
      <c r="U42" s="56">
        <v>28.1</v>
      </c>
      <c r="V42" s="56">
        <v>28.45</v>
      </c>
      <c r="W42" s="56">
        <v>29.1</v>
      </c>
      <c r="X42" s="56">
        <v>28.55</v>
      </c>
      <c r="Y42" s="56">
        <v>29</v>
      </c>
      <c r="Z42" s="56">
        <v>28.6</v>
      </c>
      <c r="AA42" s="56">
        <v>28.45</v>
      </c>
      <c r="AB42" s="56">
        <v>28.55</v>
      </c>
      <c r="AC42" s="56">
        <v>28.85</v>
      </c>
      <c r="AD42" s="56">
        <v>28.45</v>
      </c>
      <c r="AE42" s="56">
        <v>25.75</v>
      </c>
      <c r="AF42" s="56">
        <v>28.55</v>
      </c>
      <c r="AG42" s="56">
        <v>28.5</v>
      </c>
      <c r="AH42" s="56">
        <v>27.5</v>
      </c>
      <c r="AI42" s="56">
        <v>28.5</v>
      </c>
      <c r="AJ42" s="56">
        <v>27.25</v>
      </c>
      <c r="AK42" s="56">
        <v>28.25</v>
      </c>
      <c r="AL42" s="56">
        <v>29.05</v>
      </c>
      <c r="AM42" s="56">
        <v>27.95</v>
      </c>
      <c r="AN42" s="56"/>
      <c r="AO42" s="56"/>
      <c r="AP42" s="58">
        <f t="shared" si="0"/>
        <v>29</v>
      </c>
      <c r="AQ42" s="71">
        <f t="shared" si="1"/>
        <v>28.27241379310345</v>
      </c>
      <c r="AR42" s="71">
        <f>IFERROR(VLOOKUP(A42,Climatologia_TMED!A:U,9+$E$2,FALSE),"")</f>
        <v>27.623097808105872</v>
      </c>
      <c r="AS42" s="71">
        <f t="shared" si="2"/>
        <v>0.64931598499757825</v>
      </c>
    </row>
    <row r="43" spans="1:45" ht="14.25" customHeight="1" x14ac:dyDescent="0.2">
      <c r="A43" s="58">
        <v>12045020</v>
      </c>
      <c r="B43" s="59" t="s">
        <v>116</v>
      </c>
      <c r="C43" s="59" t="s">
        <v>115</v>
      </c>
      <c r="D43" s="73">
        <v>-76.224444439999999</v>
      </c>
      <c r="E43" s="73">
        <v>9.0711111110000004</v>
      </c>
      <c r="F43" s="58">
        <v>15</v>
      </c>
      <c r="G43" s="58">
        <v>23</v>
      </c>
      <c r="H43" s="58">
        <v>23574</v>
      </c>
      <c r="I43" s="60" t="s">
        <v>41</v>
      </c>
      <c r="J43" s="60" t="s">
        <v>117</v>
      </c>
      <c r="K43" s="56">
        <v>29.75</v>
      </c>
      <c r="L43" s="56">
        <v>28.05</v>
      </c>
      <c r="M43" s="56">
        <v>29.1</v>
      </c>
      <c r="N43" s="56">
        <v>30.15</v>
      </c>
      <c r="O43" s="56">
        <v>29.85</v>
      </c>
      <c r="P43" s="56">
        <v>30.25</v>
      </c>
      <c r="Q43" s="56">
        <v>30</v>
      </c>
      <c r="R43" s="56">
        <v>30.35</v>
      </c>
      <c r="S43" s="56">
        <v>30.45</v>
      </c>
      <c r="T43" s="56">
        <v>30.5</v>
      </c>
      <c r="U43" s="56">
        <v>29.2</v>
      </c>
      <c r="V43" s="56">
        <v>29.6</v>
      </c>
      <c r="W43" s="56">
        <v>30.45</v>
      </c>
      <c r="X43" s="56">
        <v>30.625</v>
      </c>
      <c r="Y43" s="56">
        <v>30.75</v>
      </c>
      <c r="Z43" s="56">
        <v>30.65</v>
      </c>
      <c r="AA43" s="56">
        <v>28.3</v>
      </c>
      <c r="AB43" s="56">
        <v>30.15</v>
      </c>
      <c r="AC43" s="56">
        <v>29.45</v>
      </c>
      <c r="AD43" s="56">
        <v>29.35</v>
      </c>
      <c r="AE43" s="56"/>
      <c r="AF43" s="56"/>
      <c r="AG43" s="56">
        <v>29.2</v>
      </c>
      <c r="AH43" s="56">
        <v>28.8</v>
      </c>
      <c r="AI43" s="56">
        <v>29.7</v>
      </c>
      <c r="AJ43" s="56">
        <v>29.1</v>
      </c>
      <c r="AK43" s="56">
        <v>28.85</v>
      </c>
      <c r="AL43" s="56">
        <v>29.2</v>
      </c>
      <c r="AM43" s="56">
        <v>27.65</v>
      </c>
      <c r="AN43" s="56"/>
      <c r="AO43" s="56"/>
      <c r="AP43" s="58">
        <f t="shared" si="0"/>
        <v>27</v>
      </c>
      <c r="AQ43" s="71">
        <f t="shared" si="1"/>
        <v>29.610185185185191</v>
      </c>
      <c r="AR43" s="71" t="str">
        <f>IFERROR(VLOOKUP(A43,Climatologia_TMED!A:U,9+$E$2,FALSE),"")</f>
        <v/>
      </c>
      <c r="AS43" s="71" t="str">
        <f t="shared" si="2"/>
        <v/>
      </c>
    </row>
    <row r="44" spans="1:45" ht="14.25" customHeight="1" x14ac:dyDescent="0.2">
      <c r="A44" s="58">
        <v>13015040</v>
      </c>
      <c r="B44" s="59" t="s">
        <v>118</v>
      </c>
      <c r="C44" s="59" t="s">
        <v>115</v>
      </c>
      <c r="D44" s="73">
        <v>-76.203055559999996</v>
      </c>
      <c r="E44" s="73">
        <v>8.0141666669999996</v>
      </c>
      <c r="F44" s="58">
        <v>300</v>
      </c>
      <c r="G44" s="58">
        <v>23</v>
      </c>
      <c r="H44" s="58">
        <v>23807</v>
      </c>
      <c r="I44" s="60" t="s">
        <v>41</v>
      </c>
      <c r="J44" s="60" t="s">
        <v>119</v>
      </c>
      <c r="K44" s="56">
        <v>28.975000000000001</v>
      </c>
      <c r="L44" s="56">
        <v>26.7</v>
      </c>
      <c r="M44" s="56">
        <v>27.75</v>
      </c>
      <c r="N44" s="56">
        <v>28.524999999999999</v>
      </c>
      <c r="O44" s="56">
        <v>29.15</v>
      </c>
      <c r="P44" s="56">
        <v>27.4</v>
      </c>
      <c r="Q44" s="56">
        <v>29.024999999999999</v>
      </c>
      <c r="R44" s="56">
        <v>29.8</v>
      </c>
      <c r="S44" s="56">
        <v>31.75</v>
      </c>
      <c r="T44" s="56">
        <v>27.65</v>
      </c>
      <c r="U44" s="56">
        <v>26.15</v>
      </c>
      <c r="V44" s="56">
        <v>27.5</v>
      </c>
      <c r="W44" s="56">
        <v>28.25</v>
      </c>
      <c r="X44" s="56">
        <v>28.5</v>
      </c>
      <c r="Y44" s="56">
        <v>28.35</v>
      </c>
      <c r="Z44" s="56">
        <v>29.15</v>
      </c>
      <c r="AA44" s="56">
        <v>27.9</v>
      </c>
      <c r="AB44" s="56">
        <v>29.2</v>
      </c>
      <c r="AC44" s="56">
        <v>28.55</v>
      </c>
      <c r="AD44" s="56">
        <v>29.55</v>
      </c>
      <c r="AE44" s="56">
        <v>27.95</v>
      </c>
      <c r="AF44" s="56">
        <v>30.25</v>
      </c>
      <c r="AG44" s="56">
        <v>26.8</v>
      </c>
      <c r="AH44" s="56">
        <v>27</v>
      </c>
      <c r="AI44" s="56">
        <v>28.75</v>
      </c>
      <c r="AJ44" s="56">
        <v>28.675000000000001</v>
      </c>
      <c r="AK44" s="56">
        <v>28.2</v>
      </c>
      <c r="AL44" s="56">
        <v>28.675000000000001</v>
      </c>
      <c r="AM44" s="56">
        <v>25.4</v>
      </c>
      <c r="AN44" s="56"/>
      <c r="AO44" s="56"/>
      <c r="AP44" s="58">
        <f t="shared" si="0"/>
        <v>29</v>
      </c>
      <c r="AQ44" s="71">
        <f t="shared" si="1"/>
        <v>28.328448275862065</v>
      </c>
      <c r="AR44" s="71">
        <f>IFERROR(VLOOKUP(A44,Climatologia_TMED!A:U,9+$E$2,FALSE),"")</f>
        <v>27.35794373377826</v>
      </c>
      <c r="AS44" s="71">
        <f t="shared" si="2"/>
        <v>0.97050454208380543</v>
      </c>
    </row>
    <row r="45" spans="1:45" ht="14.25" customHeight="1" x14ac:dyDescent="0.2">
      <c r="A45" s="58">
        <v>13075010</v>
      </c>
      <c r="B45" s="59" t="s">
        <v>120</v>
      </c>
      <c r="C45" s="59" t="s">
        <v>115</v>
      </c>
      <c r="D45" s="73">
        <v>-75.622083329999995</v>
      </c>
      <c r="E45" s="73">
        <v>9.1507500000000004</v>
      </c>
      <c r="F45" s="58">
        <v>20</v>
      </c>
      <c r="G45" s="58">
        <v>5</v>
      </c>
      <c r="H45" s="58">
        <v>5172</v>
      </c>
      <c r="I45" s="60" t="s">
        <v>52</v>
      </c>
      <c r="J45" s="60" t="s">
        <v>121</v>
      </c>
      <c r="K45" s="56">
        <v>29.375</v>
      </c>
      <c r="L45" s="56">
        <v>28.95</v>
      </c>
      <c r="M45" s="56">
        <v>28.85</v>
      </c>
      <c r="N45" s="56">
        <v>29.3</v>
      </c>
      <c r="O45" s="56">
        <v>29.65</v>
      </c>
      <c r="P45" s="56">
        <v>28.875</v>
      </c>
      <c r="Q45" s="56">
        <v>29.725000000000001</v>
      </c>
      <c r="R45" s="56">
        <v>29.9</v>
      </c>
      <c r="S45" s="56">
        <v>30.35</v>
      </c>
      <c r="T45" s="56">
        <v>29.65</v>
      </c>
      <c r="U45" s="56">
        <v>29.425000000000001</v>
      </c>
      <c r="V45" s="56">
        <v>29.45</v>
      </c>
      <c r="W45" s="56">
        <v>29.45</v>
      </c>
      <c r="X45" s="56">
        <v>29.375</v>
      </c>
      <c r="Y45" s="56">
        <v>30.1</v>
      </c>
      <c r="Z45" s="56">
        <v>30.15</v>
      </c>
      <c r="AA45" s="56">
        <v>28.824999999999999</v>
      </c>
      <c r="AB45" s="56">
        <v>29.65</v>
      </c>
      <c r="AC45" s="56">
        <v>29.475000000000001</v>
      </c>
      <c r="AD45" s="56">
        <v>29.45</v>
      </c>
      <c r="AE45" s="56">
        <v>28.35</v>
      </c>
      <c r="AF45" s="56">
        <v>29.375</v>
      </c>
      <c r="AG45" s="56">
        <v>30.05</v>
      </c>
      <c r="AH45" s="56">
        <v>28.125</v>
      </c>
      <c r="AI45" s="56">
        <v>27.4</v>
      </c>
      <c r="AJ45" s="56">
        <v>28.274999999999999</v>
      </c>
      <c r="AK45" s="56">
        <v>27.95</v>
      </c>
      <c r="AL45" s="56">
        <v>29</v>
      </c>
      <c r="AM45" s="56">
        <v>27.85</v>
      </c>
      <c r="AN45" s="56"/>
      <c r="AO45" s="56"/>
      <c r="AP45" s="58">
        <f t="shared" si="0"/>
        <v>29</v>
      </c>
      <c r="AQ45" s="71">
        <f t="shared" si="1"/>
        <v>29.184482758620689</v>
      </c>
      <c r="AR45" s="71">
        <f>IFERROR(VLOOKUP(A45,Climatologia_TMED!A:U,9+$E$2,FALSE),"")</f>
        <v>27.874179147465441</v>
      </c>
      <c r="AS45" s="71">
        <f t="shared" si="2"/>
        <v>1.3103036111552484</v>
      </c>
    </row>
    <row r="46" spans="1:45" ht="14.25" customHeight="1" x14ac:dyDescent="0.2">
      <c r="A46" s="58">
        <v>13075020</v>
      </c>
      <c r="B46" s="59" t="s">
        <v>122</v>
      </c>
      <c r="C46" s="59" t="s">
        <v>115</v>
      </c>
      <c r="D46" s="73">
        <v>-75.582222220000006</v>
      </c>
      <c r="E46" s="73">
        <v>8.9138888890000008</v>
      </c>
      <c r="F46" s="58">
        <v>40</v>
      </c>
      <c r="G46" s="58">
        <v>23</v>
      </c>
      <c r="H46" s="58">
        <v>23189</v>
      </c>
      <c r="I46" s="60" t="s">
        <v>41</v>
      </c>
      <c r="J46" s="60" t="s">
        <v>123</v>
      </c>
      <c r="K46" s="56">
        <v>30.2</v>
      </c>
      <c r="L46" s="56">
        <v>26.233333333333331</v>
      </c>
      <c r="M46" s="56">
        <v>28.56666666666667</v>
      </c>
      <c r="N46" s="56">
        <v>29.7</v>
      </c>
      <c r="O46" s="56">
        <v>30.466666666666669</v>
      </c>
      <c r="P46" s="56">
        <v>30.333333333333329</v>
      </c>
      <c r="Q46" s="56">
        <v>31</v>
      </c>
      <c r="R46" s="56">
        <v>30.8</v>
      </c>
      <c r="S46" s="56">
        <v>31.56666666666667</v>
      </c>
      <c r="T46" s="56">
        <v>30.7</v>
      </c>
      <c r="U46" s="56">
        <v>30.266666666666669</v>
      </c>
      <c r="V46" s="56">
        <v>30.56666666666667</v>
      </c>
      <c r="W46" s="56">
        <v>31.13333333333334</v>
      </c>
      <c r="X46" s="56">
        <v>30.4</v>
      </c>
      <c r="Y46" s="56">
        <v>31.1</v>
      </c>
      <c r="Z46" s="56">
        <v>31.43333333333333</v>
      </c>
      <c r="AA46" s="56">
        <v>30.56666666666667</v>
      </c>
      <c r="AB46" s="56">
        <v>30.266666666666669</v>
      </c>
      <c r="AC46" s="56">
        <v>30.833333333333329</v>
      </c>
      <c r="AD46" s="56">
        <v>31.13333333333334</v>
      </c>
      <c r="AE46" s="56">
        <v>26.43333333333333</v>
      </c>
      <c r="AF46" s="56">
        <v>30.13333333333334</v>
      </c>
      <c r="AG46" s="56">
        <v>31.233333333333331</v>
      </c>
      <c r="AH46" s="56">
        <v>29.1</v>
      </c>
      <c r="AI46" s="56">
        <v>30.766666666666669</v>
      </c>
      <c r="AJ46" s="56">
        <v>30.533333333333331</v>
      </c>
      <c r="AK46" s="56">
        <v>28.93333333333333</v>
      </c>
      <c r="AL46" s="56">
        <v>30.533333333333331</v>
      </c>
      <c r="AM46" s="56">
        <v>28.06666666666667</v>
      </c>
      <c r="AN46" s="56"/>
      <c r="AO46" s="56"/>
      <c r="AP46" s="58">
        <f t="shared" si="0"/>
        <v>29</v>
      </c>
      <c r="AQ46" s="71">
        <f t="shared" si="1"/>
        <v>30.103448275862064</v>
      </c>
      <c r="AR46" s="71">
        <f>IFERROR(VLOOKUP(A46,Climatologia_TMED!A:U,9+$E$2,FALSE),"")</f>
        <v>27.942358795544902</v>
      </c>
      <c r="AS46" s="71">
        <f t="shared" si="2"/>
        <v>2.1610894803171625</v>
      </c>
    </row>
    <row r="47" spans="1:45" ht="14.25" customHeight="1" x14ac:dyDescent="0.2">
      <c r="A47" s="58">
        <v>13085010</v>
      </c>
      <c r="B47" s="59" t="s">
        <v>124</v>
      </c>
      <c r="C47" s="59" t="s">
        <v>115</v>
      </c>
      <c r="D47" s="73">
        <v>-75.892777780000003</v>
      </c>
      <c r="E47" s="73">
        <v>9.2972222220000003</v>
      </c>
      <c r="F47" s="58">
        <v>20</v>
      </c>
      <c r="G47" s="58">
        <v>23</v>
      </c>
      <c r="H47" s="58">
        <v>23417</v>
      </c>
      <c r="I47" s="60" t="s">
        <v>41</v>
      </c>
      <c r="J47" s="60" t="s">
        <v>125</v>
      </c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8">
        <f t="shared" si="0"/>
        <v>0</v>
      </c>
      <c r="AQ47" s="71" t="str">
        <f t="shared" si="1"/>
        <v/>
      </c>
      <c r="AR47" s="71">
        <f>IFERROR(VLOOKUP(A47,Climatologia_TMED!A:U,9+$E$2,FALSE),"")</f>
        <v>28.13849621189944</v>
      </c>
      <c r="AS47" s="71" t="str">
        <f t="shared" si="2"/>
        <v/>
      </c>
    </row>
    <row r="48" spans="1:45" ht="14.25" customHeight="1" x14ac:dyDescent="0.2">
      <c r="A48" s="58">
        <v>13085030</v>
      </c>
      <c r="B48" s="59" t="s">
        <v>126</v>
      </c>
      <c r="C48" s="59" t="s">
        <v>115</v>
      </c>
      <c r="D48" s="73">
        <v>-75.95</v>
      </c>
      <c r="E48" s="73">
        <v>9.3699999999999992</v>
      </c>
      <c r="F48" s="58">
        <v>22</v>
      </c>
      <c r="G48" s="58">
        <v>23</v>
      </c>
      <c r="H48" s="58">
        <v>23675</v>
      </c>
      <c r="I48" s="60" t="s">
        <v>41</v>
      </c>
      <c r="J48" s="60" t="s">
        <v>126</v>
      </c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8">
        <f t="shared" si="0"/>
        <v>0</v>
      </c>
      <c r="AQ48" s="71" t="str">
        <f t="shared" si="1"/>
        <v/>
      </c>
      <c r="AR48" s="71">
        <f>IFERROR(VLOOKUP(A48,Climatologia_TMED!A:U,9+$E$2,FALSE),"")</f>
        <v>27.405139112044932</v>
      </c>
      <c r="AS48" s="71" t="str">
        <f t="shared" si="2"/>
        <v/>
      </c>
    </row>
    <row r="49" spans="1:45" ht="14.25" customHeight="1" x14ac:dyDescent="0.2">
      <c r="A49" s="58">
        <v>25025160</v>
      </c>
      <c r="B49" s="59" t="s">
        <v>127</v>
      </c>
      <c r="C49" s="59" t="s">
        <v>115</v>
      </c>
      <c r="D49" s="73">
        <v>-75.402777779999994</v>
      </c>
      <c r="E49" s="73">
        <v>8.0038888890000006</v>
      </c>
      <c r="F49" s="58">
        <v>50</v>
      </c>
      <c r="G49" s="58">
        <v>23</v>
      </c>
      <c r="H49" s="58">
        <v>23466</v>
      </c>
      <c r="I49" s="60" t="s">
        <v>41</v>
      </c>
      <c r="J49" s="60" t="s">
        <v>128</v>
      </c>
      <c r="K49" s="56">
        <v>29.574999999999999</v>
      </c>
      <c r="L49" s="56">
        <v>26</v>
      </c>
      <c r="M49" s="56">
        <v>28.85</v>
      </c>
      <c r="N49" s="56">
        <v>28.95</v>
      </c>
      <c r="O49" s="56">
        <v>30.35</v>
      </c>
      <c r="P49" s="56">
        <v>30.3</v>
      </c>
      <c r="Q49" s="56">
        <v>30.7</v>
      </c>
      <c r="R49" s="56">
        <v>29.274999999999999</v>
      </c>
      <c r="S49" s="56">
        <v>31.774999999999999</v>
      </c>
      <c r="T49" s="56">
        <v>30.125</v>
      </c>
      <c r="U49" s="56">
        <v>27.8</v>
      </c>
      <c r="V49" s="56">
        <v>30.225000000000001</v>
      </c>
      <c r="W49" s="56">
        <v>28.6</v>
      </c>
      <c r="X49" s="56">
        <v>29.524999999999999</v>
      </c>
      <c r="Y49" s="56">
        <v>29.65</v>
      </c>
      <c r="Z49" s="56">
        <v>29.9</v>
      </c>
      <c r="AA49" s="56">
        <v>27.9</v>
      </c>
      <c r="AB49" s="56">
        <v>30.1</v>
      </c>
      <c r="AC49" s="56">
        <v>27.3</v>
      </c>
      <c r="AD49" s="56">
        <v>29.975000000000001</v>
      </c>
      <c r="AE49" s="56">
        <v>27.35</v>
      </c>
      <c r="AF49" s="56">
        <v>30</v>
      </c>
      <c r="AG49" s="56">
        <v>29.05</v>
      </c>
      <c r="AH49" s="56">
        <v>28.7</v>
      </c>
      <c r="AI49" s="56">
        <v>29.25</v>
      </c>
      <c r="AJ49" s="56">
        <v>29.4</v>
      </c>
      <c r="AK49" s="56">
        <v>28.274999999999999</v>
      </c>
      <c r="AL49" s="56">
        <v>29.175000000000001</v>
      </c>
      <c r="AM49" s="56">
        <v>26.1</v>
      </c>
      <c r="AN49" s="56"/>
      <c r="AO49" s="56"/>
      <c r="AP49" s="58">
        <f t="shared" si="0"/>
        <v>29</v>
      </c>
      <c r="AQ49" s="71">
        <f t="shared" si="1"/>
        <v>29.10948275862069</v>
      </c>
      <c r="AR49" s="71">
        <f>IFERROR(VLOOKUP(A49,Climatologia_TMED!A:U,9+$E$2,FALSE),"")</f>
        <v>27.401706259834931</v>
      </c>
      <c r="AS49" s="71">
        <f t="shared" si="2"/>
        <v>1.7077764987857584</v>
      </c>
    </row>
    <row r="50" spans="1:45" ht="14.25" customHeight="1" x14ac:dyDescent="0.2">
      <c r="A50" s="58">
        <v>25025190</v>
      </c>
      <c r="B50" s="59" t="s">
        <v>129</v>
      </c>
      <c r="C50" s="59" t="s">
        <v>115</v>
      </c>
      <c r="D50" s="73">
        <v>-75.583722219999999</v>
      </c>
      <c r="E50" s="73">
        <v>8.3993333329999995</v>
      </c>
      <c r="F50" s="58">
        <v>90</v>
      </c>
      <c r="G50" s="58">
        <v>23</v>
      </c>
      <c r="H50" s="58">
        <v>23555</v>
      </c>
      <c r="I50" s="60" t="s">
        <v>41</v>
      </c>
      <c r="J50" s="60" t="s">
        <v>130</v>
      </c>
      <c r="K50" s="56">
        <v>29.324999999999999</v>
      </c>
      <c r="L50" s="56">
        <v>24.375</v>
      </c>
      <c r="M50" s="56">
        <v>29.225000000000001</v>
      </c>
      <c r="N50" s="56">
        <v>29.75</v>
      </c>
      <c r="O50" s="56">
        <v>30.15</v>
      </c>
      <c r="P50" s="56">
        <v>30.15</v>
      </c>
      <c r="Q50" s="56">
        <v>30.524999999999999</v>
      </c>
      <c r="R50" s="56">
        <v>29.774999999999999</v>
      </c>
      <c r="S50" s="56">
        <v>30.65</v>
      </c>
      <c r="T50" s="56">
        <v>29.975000000000001</v>
      </c>
      <c r="U50" s="56">
        <v>28.274999999999999</v>
      </c>
      <c r="V50" s="56">
        <v>29.75</v>
      </c>
      <c r="W50" s="56">
        <v>30.1</v>
      </c>
      <c r="X50" s="56">
        <v>27.3</v>
      </c>
      <c r="Y50" s="56">
        <v>30.625</v>
      </c>
      <c r="Z50" s="56">
        <v>30.774999999999999</v>
      </c>
      <c r="AA50" s="56">
        <v>27.6</v>
      </c>
      <c r="AB50" s="56">
        <v>28.9</v>
      </c>
      <c r="AC50" s="56">
        <v>28.75</v>
      </c>
      <c r="AD50" s="56">
        <v>29.425000000000001</v>
      </c>
      <c r="AE50" s="56">
        <v>26.55</v>
      </c>
      <c r="AF50" s="56">
        <v>29.85</v>
      </c>
      <c r="AG50" s="56">
        <v>27.925000000000001</v>
      </c>
      <c r="AH50" s="56">
        <v>28.4</v>
      </c>
      <c r="AI50" s="56">
        <v>28.75</v>
      </c>
      <c r="AJ50" s="56">
        <v>29.2</v>
      </c>
      <c r="AK50" s="56">
        <v>28.375</v>
      </c>
      <c r="AL50" s="56">
        <v>29.35</v>
      </c>
      <c r="AM50" s="56">
        <v>27.8</v>
      </c>
      <c r="AN50" s="56"/>
      <c r="AO50" s="56"/>
      <c r="AP50" s="58">
        <f t="shared" si="0"/>
        <v>29</v>
      </c>
      <c r="AQ50" s="71">
        <f t="shared" si="1"/>
        <v>29.020689655172411</v>
      </c>
      <c r="AR50" s="71">
        <f>IFERROR(VLOOKUP(A50,Climatologia_TMED!A:U,9+$E$2,FALSE),"")</f>
        <v>27.914485307948461</v>
      </c>
      <c r="AS50" s="71">
        <f t="shared" si="2"/>
        <v>1.1062043472239509</v>
      </c>
    </row>
    <row r="51" spans="1:45" ht="14.25" customHeight="1" x14ac:dyDescent="0.2">
      <c r="A51" s="58">
        <v>25025210</v>
      </c>
      <c r="B51" s="59" t="s">
        <v>131</v>
      </c>
      <c r="C51" s="59" t="s">
        <v>115</v>
      </c>
      <c r="D51" s="73">
        <v>-74.457777780000001</v>
      </c>
      <c r="E51" s="73">
        <v>8.9113888889999995</v>
      </c>
      <c r="F51" s="58">
        <v>10</v>
      </c>
      <c r="G51" s="58">
        <v>13</v>
      </c>
      <c r="H51" s="58">
        <v>13549</v>
      </c>
      <c r="I51" s="60" t="s">
        <v>29</v>
      </c>
      <c r="J51" s="60" t="s">
        <v>131</v>
      </c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8">
        <f t="shared" si="0"/>
        <v>0</v>
      </c>
      <c r="AQ51" s="71" t="str">
        <f t="shared" si="1"/>
        <v/>
      </c>
      <c r="AR51" s="71" t="str">
        <f>IFERROR(VLOOKUP(A51,Climatologia_TMED!A:U,9+$E$2,FALSE),"")</f>
        <v/>
      </c>
      <c r="AS51" s="71" t="str">
        <f t="shared" si="2"/>
        <v/>
      </c>
    </row>
    <row r="52" spans="1:45" ht="14.25" customHeight="1" x14ac:dyDescent="0.2">
      <c r="A52" s="58">
        <v>25025270</v>
      </c>
      <c r="B52" s="59" t="s">
        <v>132</v>
      </c>
      <c r="C52" s="59" t="s">
        <v>115</v>
      </c>
      <c r="D52" s="73">
        <v>-75.387500000000003</v>
      </c>
      <c r="E52" s="73">
        <v>9.3163888890000006</v>
      </c>
      <c r="F52" s="58">
        <v>160</v>
      </c>
      <c r="G52" s="58">
        <v>70</v>
      </c>
      <c r="H52" s="58">
        <v>70670</v>
      </c>
      <c r="I52" s="60" t="s">
        <v>133</v>
      </c>
      <c r="J52" s="60" t="s">
        <v>134</v>
      </c>
      <c r="K52" s="56">
        <v>28.3</v>
      </c>
      <c r="L52" s="56">
        <v>25.85</v>
      </c>
      <c r="M52" s="56">
        <v>27.85</v>
      </c>
      <c r="N52" s="56">
        <v>28.85</v>
      </c>
      <c r="O52" s="56">
        <v>29.4</v>
      </c>
      <c r="P52" s="56">
        <v>29.05</v>
      </c>
      <c r="Q52" s="56">
        <v>29.35</v>
      </c>
      <c r="R52" s="56">
        <v>29.7</v>
      </c>
      <c r="S52" s="56">
        <v>30</v>
      </c>
      <c r="T52" s="56">
        <v>30</v>
      </c>
      <c r="U52" s="56">
        <v>29.25</v>
      </c>
      <c r="V52" s="56">
        <v>28.55</v>
      </c>
      <c r="W52" s="56">
        <v>28.85</v>
      </c>
      <c r="X52" s="56">
        <v>26.5</v>
      </c>
      <c r="Y52" s="56">
        <v>29.7</v>
      </c>
      <c r="Z52" s="56">
        <v>30.3</v>
      </c>
      <c r="AA52" s="56">
        <v>29.15</v>
      </c>
      <c r="AB52" s="56">
        <v>29.85</v>
      </c>
      <c r="AC52" s="56">
        <v>30.25</v>
      </c>
      <c r="AD52" s="56">
        <v>30.5</v>
      </c>
      <c r="AE52" s="56">
        <v>26.7</v>
      </c>
      <c r="AF52" s="56">
        <v>29.95</v>
      </c>
      <c r="AG52" s="56">
        <v>28.2</v>
      </c>
      <c r="AH52" s="56">
        <v>28.05</v>
      </c>
      <c r="AI52" s="56">
        <v>28.5</v>
      </c>
      <c r="AJ52" s="56">
        <v>29.2</v>
      </c>
      <c r="AK52" s="56">
        <v>28.55</v>
      </c>
      <c r="AL52" s="56">
        <v>29.3</v>
      </c>
      <c r="AM52" s="56">
        <v>26.85</v>
      </c>
      <c r="AN52" s="56"/>
      <c r="AO52" s="56"/>
      <c r="AP52" s="58">
        <f t="shared" si="0"/>
        <v>29</v>
      </c>
      <c r="AQ52" s="71">
        <f t="shared" si="1"/>
        <v>28.846551724137932</v>
      </c>
      <c r="AR52" s="71">
        <f>IFERROR(VLOOKUP(A52,Climatologia_TMED!A:U,9+$E$2,FALSE),"")</f>
        <v>27.219916759362249</v>
      </c>
      <c r="AS52" s="71">
        <f t="shared" si="2"/>
        <v>1.6266349647756826</v>
      </c>
    </row>
    <row r="53" spans="1:45" ht="14.25" customHeight="1" x14ac:dyDescent="0.2">
      <c r="A53" s="58">
        <v>25025380</v>
      </c>
      <c r="B53" s="59" t="s">
        <v>135</v>
      </c>
      <c r="C53" s="59" t="s">
        <v>115</v>
      </c>
      <c r="D53" s="73">
        <v>-75.044722219999997</v>
      </c>
      <c r="E53" s="73">
        <v>9.1638888890000008</v>
      </c>
      <c r="F53" s="58">
        <v>20</v>
      </c>
      <c r="G53" s="58">
        <v>70</v>
      </c>
      <c r="H53" s="58">
        <v>70678</v>
      </c>
      <c r="I53" s="60" t="s">
        <v>133</v>
      </c>
      <c r="J53" s="60" t="s">
        <v>136</v>
      </c>
      <c r="K53" s="56">
        <v>30.1</v>
      </c>
      <c r="L53" s="56">
        <v>27.65</v>
      </c>
      <c r="M53" s="56">
        <v>28.9</v>
      </c>
      <c r="N53" s="56">
        <v>30.5</v>
      </c>
      <c r="O53" s="56">
        <v>30.85</v>
      </c>
      <c r="P53" s="56">
        <v>31.05</v>
      </c>
      <c r="Q53" s="56">
        <v>30.9</v>
      </c>
      <c r="R53" s="56">
        <v>30.4</v>
      </c>
      <c r="S53" s="56">
        <v>31.35</v>
      </c>
      <c r="T53" s="56">
        <v>30.35</v>
      </c>
      <c r="U53" s="56">
        <v>30.1</v>
      </c>
      <c r="V53" s="56">
        <v>30.9</v>
      </c>
      <c r="W53" s="56">
        <v>30.85</v>
      </c>
      <c r="X53" s="56">
        <v>30.45</v>
      </c>
      <c r="Y53" s="56">
        <v>31.4</v>
      </c>
      <c r="Z53" s="56">
        <v>31.9</v>
      </c>
      <c r="AA53" s="56">
        <v>29.9</v>
      </c>
      <c r="AB53" s="56">
        <v>31.55</v>
      </c>
      <c r="AC53" s="56">
        <v>30.15</v>
      </c>
      <c r="AD53" s="56">
        <v>31.4</v>
      </c>
      <c r="AE53" s="56">
        <v>26.8</v>
      </c>
      <c r="AF53" s="56">
        <v>29.95</v>
      </c>
      <c r="AG53" s="56">
        <v>28.9</v>
      </c>
      <c r="AH53" s="56">
        <v>29.15</v>
      </c>
      <c r="AI53" s="56">
        <v>29.5</v>
      </c>
      <c r="AJ53" s="56">
        <v>30.8</v>
      </c>
      <c r="AK53" s="56">
        <v>33.099999999999987</v>
      </c>
      <c r="AL53" s="56">
        <v>30.75</v>
      </c>
      <c r="AM53" s="56">
        <v>27.45</v>
      </c>
      <c r="AN53" s="56"/>
      <c r="AO53" s="56"/>
      <c r="AP53" s="58">
        <f t="shared" si="0"/>
        <v>29</v>
      </c>
      <c r="AQ53" s="71">
        <f t="shared" si="1"/>
        <v>30.243103448275861</v>
      </c>
      <c r="AR53" s="71">
        <f>IFERROR(VLOOKUP(A53,Climatologia_TMED!A:U,9+$E$2,FALSE),"")</f>
        <v>28.528858107994012</v>
      </c>
      <c r="AS53" s="71">
        <f t="shared" si="2"/>
        <v>1.7142453402818489</v>
      </c>
    </row>
    <row r="54" spans="1:45" ht="14.25" customHeight="1" x14ac:dyDescent="0.2">
      <c r="A54" s="58">
        <v>29015000</v>
      </c>
      <c r="B54" s="59" t="s">
        <v>137</v>
      </c>
      <c r="C54" s="59" t="s">
        <v>115</v>
      </c>
      <c r="D54" s="73">
        <v>-74.976637999999994</v>
      </c>
      <c r="E54" s="73">
        <v>10.034606999999999</v>
      </c>
      <c r="F54" s="58">
        <v>75</v>
      </c>
      <c r="G54" s="58">
        <v>13</v>
      </c>
      <c r="H54" s="58">
        <v>13248</v>
      </c>
      <c r="I54" s="60" t="s">
        <v>29</v>
      </c>
      <c r="J54" s="60" t="s">
        <v>138</v>
      </c>
      <c r="K54" s="56">
        <v>31.2</v>
      </c>
      <c r="L54" s="56">
        <v>29.6</v>
      </c>
      <c r="M54" s="56">
        <v>28.55</v>
      </c>
      <c r="N54" s="56">
        <v>29.85</v>
      </c>
      <c r="O54" s="56">
        <v>31.8</v>
      </c>
      <c r="P54" s="56">
        <v>31.35</v>
      </c>
      <c r="Q54" s="56">
        <v>31.6</v>
      </c>
      <c r="R54" s="56"/>
      <c r="S54" s="56"/>
      <c r="T54" s="56"/>
      <c r="U54" s="56">
        <v>30.15</v>
      </c>
      <c r="V54" s="56">
        <v>31.2</v>
      </c>
      <c r="W54" s="56">
        <v>30.45</v>
      </c>
      <c r="X54" s="56">
        <v>31.35</v>
      </c>
      <c r="Y54" s="56">
        <v>31.4</v>
      </c>
      <c r="Z54" s="56">
        <v>31.7</v>
      </c>
      <c r="AA54" s="56">
        <v>27.15</v>
      </c>
      <c r="AB54" s="56">
        <v>30.3</v>
      </c>
      <c r="AC54" s="56">
        <v>30.7</v>
      </c>
      <c r="AD54" s="56">
        <v>31.1</v>
      </c>
      <c r="AE54" s="56">
        <v>30.45</v>
      </c>
      <c r="AF54" s="56">
        <v>32.049999999999997</v>
      </c>
      <c r="AG54" s="56">
        <v>28.9</v>
      </c>
      <c r="AH54" s="56">
        <v>30.65</v>
      </c>
      <c r="AI54" s="56">
        <v>29.25</v>
      </c>
      <c r="AJ54" s="56">
        <v>30.45</v>
      </c>
      <c r="AK54" s="56">
        <v>30.65</v>
      </c>
      <c r="AL54" s="56">
        <v>32.25</v>
      </c>
      <c r="AM54" s="56">
        <v>28.45</v>
      </c>
      <c r="AN54" s="56"/>
      <c r="AO54" s="56"/>
      <c r="AP54" s="58">
        <f t="shared" si="0"/>
        <v>26</v>
      </c>
      <c r="AQ54" s="71">
        <f t="shared" si="1"/>
        <v>30.482692307692307</v>
      </c>
      <c r="AR54" s="71">
        <f>IFERROR(VLOOKUP(A54,Climatologia_TMED!A:U,9+$E$2,FALSE),"")</f>
        <v>28.575069934878741</v>
      </c>
      <c r="AS54" s="71">
        <f t="shared" si="2"/>
        <v>1.9076223728135666</v>
      </c>
    </row>
    <row r="55" spans="1:45" ht="14.25" customHeight="1" x14ac:dyDescent="0.2">
      <c r="A55" s="58">
        <v>29035000</v>
      </c>
      <c r="B55" s="59" t="s">
        <v>139</v>
      </c>
      <c r="C55" s="59" t="s">
        <v>115</v>
      </c>
      <c r="D55" s="73">
        <v>-75.278277779999996</v>
      </c>
      <c r="E55" s="73">
        <v>10.142583330000001</v>
      </c>
      <c r="F55" s="58">
        <v>10</v>
      </c>
      <c r="G55" s="58">
        <v>13</v>
      </c>
      <c r="H55" s="58">
        <v>13052</v>
      </c>
      <c r="I55" s="60" t="s">
        <v>29</v>
      </c>
      <c r="J55" s="60" t="s">
        <v>140</v>
      </c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8">
        <f t="shared" si="0"/>
        <v>0</v>
      </c>
      <c r="AQ55" s="71" t="str">
        <f t="shared" si="1"/>
        <v/>
      </c>
      <c r="AR55" s="71" t="str">
        <f>IFERROR(VLOOKUP(A55,Climatologia_TMED!A:U,9+$E$2,FALSE),"")</f>
        <v/>
      </c>
      <c r="AS55" s="71" t="str">
        <f t="shared" si="2"/>
        <v/>
      </c>
    </row>
    <row r="56" spans="1:45" ht="14.25" customHeight="1" x14ac:dyDescent="0.2">
      <c r="A56" s="58">
        <v>29035030</v>
      </c>
      <c r="B56" s="59" t="s">
        <v>141</v>
      </c>
      <c r="C56" s="59" t="s">
        <v>115</v>
      </c>
      <c r="D56" s="73">
        <v>-75.326301000000001</v>
      </c>
      <c r="E56" s="73">
        <v>9.8796339999999994</v>
      </c>
      <c r="F56" s="58">
        <v>60</v>
      </c>
      <c r="G56" s="58">
        <v>13</v>
      </c>
      <c r="H56" s="58">
        <v>13442</v>
      </c>
      <c r="I56" s="60" t="s">
        <v>29</v>
      </c>
      <c r="J56" s="60" t="s">
        <v>142</v>
      </c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8">
        <f t="shared" si="0"/>
        <v>0</v>
      </c>
      <c r="AQ56" s="71" t="str">
        <f t="shared" si="1"/>
        <v/>
      </c>
      <c r="AR56" s="71" t="str">
        <f>IFERROR(VLOOKUP(A56,Climatologia_TMED!A:U,9+$E$2,FALSE),"")</f>
        <v/>
      </c>
      <c r="AS56" s="71" t="str">
        <f t="shared" si="2"/>
        <v/>
      </c>
    </row>
    <row r="57" spans="1:45" ht="14.25" customHeight="1" x14ac:dyDescent="0.2">
      <c r="A57" s="58">
        <v>29035080</v>
      </c>
      <c r="B57" s="59" t="s">
        <v>143</v>
      </c>
      <c r="C57" s="59" t="s">
        <v>115</v>
      </c>
      <c r="D57" s="73">
        <v>-74.954725999999994</v>
      </c>
      <c r="E57" s="73">
        <v>10.453965999999999</v>
      </c>
      <c r="F57" s="58">
        <v>10</v>
      </c>
      <c r="G57" s="58">
        <v>8</v>
      </c>
      <c r="H57" s="58">
        <v>8436</v>
      </c>
      <c r="I57" s="60" t="s">
        <v>32</v>
      </c>
      <c r="J57" s="60" t="s">
        <v>144</v>
      </c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8">
        <f t="shared" si="0"/>
        <v>0</v>
      </c>
      <c r="AQ57" s="71" t="str">
        <f t="shared" si="1"/>
        <v/>
      </c>
      <c r="AR57" s="71">
        <f>IFERROR(VLOOKUP(A57,Climatologia_TMED!A:U,9+$E$2,FALSE),"")</f>
        <v>27.90930523238216</v>
      </c>
      <c r="AS57" s="71" t="str">
        <f t="shared" si="2"/>
        <v/>
      </c>
    </row>
    <row r="58" spans="1:45" ht="14.25" customHeight="1" x14ac:dyDescent="0.2">
      <c r="A58" s="58">
        <v>29035110</v>
      </c>
      <c r="B58" s="59" t="s">
        <v>145</v>
      </c>
      <c r="C58" s="59" t="s">
        <v>115</v>
      </c>
      <c r="D58" s="73">
        <v>-75.258611110000004</v>
      </c>
      <c r="E58" s="73">
        <v>10.04316667</v>
      </c>
      <c r="F58" s="58">
        <v>20</v>
      </c>
      <c r="G58" s="58">
        <v>13</v>
      </c>
      <c r="H58" s="58">
        <v>13442</v>
      </c>
      <c r="I58" s="60" t="s">
        <v>29</v>
      </c>
      <c r="J58" s="60" t="s">
        <v>142</v>
      </c>
      <c r="K58" s="56">
        <v>29.45</v>
      </c>
      <c r="L58" s="56">
        <v>27.4</v>
      </c>
      <c r="M58" s="56">
        <v>26.05</v>
      </c>
      <c r="N58" s="56">
        <v>28.85</v>
      </c>
      <c r="O58" s="56">
        <v>30.55</v>
      </c>
      <c r="P58" s="56">
        <v>30.25</v>
      </c>
      <c r="Q58" s="56">
        <v>30</v>
      </c>
      <c r="R58" s="56">
        <v>29.5</v>
      </c>
      <c r="S58" s="56">
        <v>30</v>
      </c>
      <c r="T58" s="56">
        <v>30.05</v>
      </c>
      <c r="U58" s="56">
        <v>29.45</v>
      </c>
      <c r="V58" s="56">
        <v>30.1</v>
      </c>
      <c r="W58" s="56">
        <v>29.875</v>
      </c>
      <c r="X58" s="56">
        <v>29.05</v>
      </c>
      <c r="Y58" s="56">
        <v>30.3</v>
      </c>
      <c r="Z58" s="56">
        <v>32.6</v>
      </c>
      <c r="AA58" s="56">
        <v>29.8</v>
      </c>
      <c r="AB58" s="56">
        <v>29.3</v>
      </c>
      <c r="AC58" s="99">
        <v>32</v>
      </c>
      <c r="AD58" s="56">
        <v>30.8</v>
      </c>
      <c r="AE58" s="56">
        <v>27.7</v>
      </c>
      <c r="AF58" s="56">
        <v>29.8</v>
      </c>
      <c r="AG58" s="56">
        <v>29</v>
      </c>
      <c r="AH58" s="56">
        <v>29.75</v>
      </c>
      <c r="AI58" s="56">
        <v>28.05</v>
      </c>
      <c r="AJ58" s="56">
        <v>30.6</v>
      </c>
      <c r="AK58" s="56">
        <v>29.9</v>
      </c>
      <c r="AL58" s="56">
        <v>29.6</v>
      </c>
      <c r="AM58" s="56">
        <v>27.15</v>
      </c>
      <c r="AN58" s="56"/>
      <c r="AO58" s="56"/>
      <c r="AP58" s="58">
        <f t="shared" si="0"/>
        <v>29</v>
      </c>
      <c r="AQ58" s="71">
        <f t="shared" si="1"/>
        <v>29.54913793103448</v>
      </c>
      <c r="AR58" s="71">
        <f>IFERROR(VLOOKUP(A58,Climatologia_TMED!A:U,9+$E$2,FALSE),"")</f>
        <v>28.148119904792821</v>
      </c>
      <c r="AS58" s="71">
        <f t="shared" si="2"/>
        <v>1.4010180262416583</v>
      </c>
    </row>
    <row r="59" spans="1:45" ht="14.25" customHeight="1" x14ac:dyDescent="0.2">
      <c r="A59" s="58">
        <v>31015010</v>
      </c>
      <c r="B59" s="59" t="s">
        <v>146</v>
      </c>
      <c r="C59" s="59" t="s">
        <v>147</v>
      </c>
      <c r="D59" s="73">
        <v>-72.639860999999996</v>
      </c>
      <c r="E59" s="73">
        <v>2.372592</v>
      </c>
      <c r="F59" s="58">
        <v>216</v>
      </c>
      <c r="G59" s="58">
        <v>95</v>
      </c>
      <c r="H59" s="58">
        <v>95025</v>
      </c>
      <c r="I59" s="60" t="s">
        <v>148</v>
      </c>
      <c r="J59" s="60" t="s">
        <v>149</v>
      </c>
      <c r="K59" s="56">
        <v>26.65</v>
      </c>
      <c r="L59" s="56">
        <v>25.9</v>
      </c>
      <c r="M59" s="56">
        <v>25.15</v>
      </c>
      <c r="N59" s="56">
        <v>25.75</v>
      </c>
      <c r="O59" s="56">
        <v>26.45</v>
      </c>
      <c r="P59" s="56"/>
      <c r="Q59" s="56">
        <v>25.95</v>
      </c>
      <c r="R59" s="56">
        <v>27.5</v>
      </c>
      <c r="S59" s="56">
        <v>26.024999999999999</v>
      </c>
      <c r="T59" s="56">
        <v>24.85</v>
      </c>
      <c r="U59" s="56">
        <v>23.85</v>
      </c>
      <c r="V59" s="56">
        <v>24.3</v>
      </c>
      <c r="W59" s="56"/>
      <c r="X59" s="56">
        <v>25.1</v>
      </c>
      <c r="Y59" s="56">
        <v>25.8</v>
      </c>
      <c r="Z59" s="56">
        <v>23.95</v>
      </c>
      <c r="AA59" s="56">
        <v>25.8</v>
      </c>
      <c r="AB59" s="56">
        <v>24.95</v>
      </c>
      <c r="AC59" s="56">
        <v>25.7</v>
      </c>
      <c r="AD59" s="56"/>
      <c r="AE59" s="56">
        <v>25.45</v>
      </c>
      <c r="AF59" s="56">
        <v>23.35</v>
      </c>
      <c r="AG59" s="56">
        <v>24.25</v>
      </c>
      <c r="AH59" s="56">
        <v>25.7</v>
      </c>
      <c r="AI59" s="56">
        <v>25.5</v>
      </c>
      <c r="AJ59" s="56">
        <v>25.15</v>
      </c>
      <c r="AK59" s="56"/>
      <c r="AL59" s="56">
        <v>25.05</v>
      </c>
      <c r="AM59" s="56"/>
      <c r="AN59" s="56"/>
      <c r="AO59" s="56"/>
      <c r="AP59" s="58">
        <f t="shared" si="0"/>
        <v>24</v>
      </c>
      <c r="AQ59" s="71">
        <f t="shared" si="1"/>
        <v>25.338541666666668</v>
      </c>
      <c r="AR59" s="71">
        <f>IFERROR(VLOOKUP(A59,Climatologia_TMED!A:U,9+$E$2,FALSE),"")</f>
        <v>24.994379617769759</v>
      </c>
      <c r="AS59" s="71">
        <f t="shared" si="2"/>
        <v>0.3441620488969086</v>
      </c>
    </row>
    <row r="60" spans="1:45" ht="14.25" customHeight="1" x14ac:dyDescent="0.2">
      <c r="A60" s="58">
        <v>31095030</v>
      </c>
      <c r="B60" s="59" t="s">
        <v>150</v>
      </c>
      <c r="C60" s="59" t="s">
        <v>147</v>
      </c>
      <c r="D60" s="73">
        <v>-67.919111110000003</v>
      </c>
      <c r="E60" s="73">
        <v>3.874444</v>
      </c>
      <c r="F60" s="58">
        <v>98</v>
      </c>
      <c r="G60" s="58">
        <v>94</v>
      </c>
      <c r="H60" s="58">
        <v>94001</v>
      </c>
      <c r="I60" s="60" t="s">
        <v>151</v>
      </c>
      <c r="J60" s="60" t="s">
        <v>152</v>
      </c>
      <c r="K60" s="56">
        <v>26.9</v>
      </c>
      <c r="L60" s="56">
        <v>26.65</v>
      </c>
      <c r="M60" s="56">
        <v>27.35</v>
      </c>
      <c r="N60" s="56">
        <v>25.9</v>
      </c>
      <c r="O60" s="56">
        <v>27.1</v>
      </c>
      <c r="P60" s="56">
        <v>24.5</v>
      </c>
      <c r="Q60" s="56">
        <v>27.3</v>
      </c>
      <c r="R60" s="56">
        <v>28.35</v>
      </c>
      <c r="S60" s="56">
        <v>28.6</v>
      </c>
      <c r="T60" s="56">
        <v>28.3</v>
      </c>
      <c r="U60" s="56">
        <v>25.05</v>
      </c>
      <c r="V60" s="56">
        <v>25.05</v>
      </c>
      <c r="W60" s="56">
        <v>25.1</v>
      </c>
      <c r="X60" s="56">
        <v>27.5</v>
      </c>
      <c r="Y60" s="56">
        <v>26.7</v>
      </c>
      <c r="Z60" s="56">
        <v>25.85</v>
      </c>
      <c r="AA60" s="56">
        <v>26.7</v>
      </c>
      <c r="AB60" s="56">
        <v>26.25</v>
      </c>
      <c r="AC60" s="56"/>
      <c r="AD60" s="56"/>
      <c r="AE60" s="56">
        <v>26.5</v>
      </c>
      <c r="AF60" s="56">
        <v>25.65</v>
      </c>
      <c r="AG60" s="56">
        <v>25.4</v>
      </c>
      <c r="AH60" s="56">
        <v>24.35</v>
      </c>
      <c r="AI60" s="56">
        <v>26.9</v>
      </c>
      <c r="AJ60" s="56">
        <v>24.85</v>
      </c>
      <c r="AK60" s="56">
        <v>25.3</v>
      </c>
      <c r="AL60" s="56">
        <v>26.7</v>
      </c>
      <c r="AM60" s="56">
        <v>26</v>
      </c>
      <c r="AN60" s="56"/>
      <c r="AO60" s="56"/>
      <c r="AP60" s="58">
        <f t="shared" si="0"/>
        <v>27</v>
      </c>
      <c r="AQ60" s="71">
        <f t="shared" si="1"/>
        <v>26.32592592592593</v>
      </c>
      <c r="AR60" s="71">
        <f>IFERROR(VLOOKUP(A60,Climatologia_TMED!A:U,9+$E$2,FALSE),"")</f>
        <v>26.256575497987981</v>
      </c>
      <c r="AS60" s="71">
        <f t="shared" si="2"/>
        <v>6.9350427937948211E-2</v>
      </c>
    </row>
    <row r="61" spans="1:45" ht="14.25" customHeight="1" x14ac:dyDescent="0.2">
      <c r="A61" s="58">
        <v>32035010</v>
      </c>
      <c r="B61" s="59" t="s">
        <v>153</v>
      </c>
      <c r="C61" s="59" t="s">
        <v>147</v>
      </c>
      <c r="D61" s="73">
        <v>-73.793471999999994</v>
      </c>
      <c r="E61" s="73">
        <v>2.176139</v>
      </c>
      <c r="F61" s="58">
        <v>227</v>
      </c>
      <c r="G61" s="58">
        <v>50</v>
      </c>
      <c r="H61" s="58">
        <v>50350</v>
      </c>
      <c r="I61" s="60" t="s">
        <v>90</v>
      </c>
      <c r="J61" s="60" t="s">
        <v>153</v>
      </c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>
        <v>24.2</v>
      </c>
      <c r="AF61" s="56">
        <v>24.2</v>
      </c>
      <c r="AG61" s="56">
        <v>25.266666666666669</v>
      </c>
      <c r="AH61" s="56">
        <v>25.06666666666667</v>
      </c>
      <c r="AI61" s="56">
        <v>25.466666666666669</v>
      </c>
      <c r="AJ61" s="56">
        <v>26.066666666666659</v>
      </c>
      <c r="AK61" s="56">
        <v>25</v>
      </c>
      <c r="AL61" s="56">
        <v>25.06666666666667</v>
      </c>
      <c r="AM61" s="56">
        <v>26.86666666666666</v>
      </c>
      <c r="AN61" s="56"/>
      <c r="AO61" s="56"/>
      <c r="AP61" s="58">
        <f t="shared" si="0"/>
        <v>9</v>
      </c>
      <c r="AQ61" s="71" t="str">
        <f t="shared" si="1"/>
        <v/>
      </c>
      <c r="AR61" s="71">
        <f>IFERROR(VLOOKUP(A61,Climatologia_TMED!A:U,9+$E$2,FALSE),"")</f>
        <v>25.522356278264208</v>
      </c>
      <c r="AS61" s="71" t="str">
        <f t="shared" si="2"/>
        <v/>
      </c>
    </row>
    <row r="62" spans="1:45" ht="14.25" customHeight="1" x14ac:dyDescent="0.2">
      <c r="A62" s="58">
        <v>32075050</v>
      </c>
      <c r="B62" s="59" t="s">
        <v>154</v>
      </c>
      <c r="C62" s="59" t="s">
        <v>147</v>
      </c>
      <c r="D62" s="73">
        <v>-74.043000000000006</v>
      </c>
      <c r="E62" s="73">
        <v>3.38008</v>
      </c>
      <c r="F62" s="58">
        <v>556</v>
      </c>
      <c r="G62" s="58">
        <v>50</v>
      </c>
      <c r="H62" s="58">
        <v>50330</v>
      </c>
      <c r="I62" s="60" t="s">
        <v>90</v>
      </c>
      <c r="J62" s="60" t="s">
        <v>154</v>
      </c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8">
        <f t="shared" si="0"/>
        <v>0</v>
      </c>
      <c r="AQ62" s="71" t="str">
        <f t="shared" si="1"/>
        <v/>
      </c>
      <c r="AR62" s="71">
        <f>IFERROR(VLOOKUP(A62,Climatologia_TMED!A:U,9+$E$2,FALSE),"")</f>
        <v>24.430120743839019</v>
      </c>
      <c r="AS62" s="71" t="str">
        <f t="shared" si="2"/>
        <v/>
      </c>
    </row>
    <row r="63" spans="1:45" ht="14.25" customHeight="1" x14ac:dyDescent="0.2">
      <c r="A63" s="58">
        <v>32155010</v>
      </c>
      <c r="B63" s="59" t="s">
        <v>155</v>
      </c>
      <c r="C63" s="59" t="s">
        <v>147</v>
      </c>
      <c r="D63" s="73">
        <v>-70.475138999999999</v>
      </c>
      <c r="E63" s="73">
        <v>2.8117779999999999</v>
      </c>
      <c r="F63" s="58">
        <v>154</v>
      </c>
      <c r="G63" s="58">
        <v>94</v>
      </c>
      <c r="H63" s="58">
        <v>94343</v>
      </c>
      <c r="I63" s="60" t="s">
        <v>151</v>
      </c>
      <c r="J63" s="60" t="s">
        <v>156</v>
      </c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8">
        <f t="shared" si="0"/>
        <v>0</v>
      </c>
      <c r="AQ63" s="71" t="str">
        <f t="shared" si="1"/>
        <v/>
      </c>
      <c r="AR63" s="71">
        <f>IFERROR(VLOOKUP(A63,Climatologia_TMED!A:U,9+$E$2,FALSE),"")</f>
        <v>25.87382223479846</v>
      </c>
      <c r="AS63" s="71" t="str">
        <f t="shared" si="2"/>
        <v/>
      </c>
    </row>
    <row r="64" spans="1:45" ht="14.25" customHeight="1" x14ac:dyDescent="0.2">
      <c r="A64" s="58">
        <v>33055010</v>
      </c>
      <c r="B64" s="59" t="s">
        <v>157</v>
      </c>
      <c r="C64" s="59" t="s">
        <v>147</v>
      </c>
      <c r="D64" s="73">
        <v>-69.812306000000007</v>
      </c>
      <c r="E64" s="73">
        <v>4.4948059999999996</v>
      </c>
      <c r="F64" s="58">
        <v>158</v>
      </c>
      <c r="G64" s="58">
        <v>99</v>
      </c>
      <c r="H64" s="58">
        <v>99773</v>
      </c>
      <c r="I64" s="60" t="s">
        <v>87</v>
      </c>
      <c r="J64" s="60" t="s">
        <v>157</v>
      </c>
      <c r="K64" s="56">
        <v>26.7</v>
      </c>
      <c r="L64" s="56">
        <v>24.95</v>
      </c>
      <c r="M64" s="56">
        <v>26.15</v>
      </c>
      <c r="N64" s="56">
        <v>24.95</v>
      </c>
      <c r="O64" s="56">
        <v>25.85</v>
      </c>
      <c r="P64" s="56">
        <v>26</v>
      </c>
      <c r="Q64" s="56">
        <v>27.25</v>
      </c>
      <c r="R64" s="56">
        <v>27.4</v>
      </c>
      <c r="S64" s="56">
        <v>27</v>
      </c>
      <c r="T64" s="56">
        <v>26.6</v>
      </c>
      <c r="U64" s="56"/>
      <c r="V64" s="56"/>
      <c r="W64" s="56">
        <v>24.85</v>
      </c>
      <c r="X64" s="56">
        <v>26.2</v>
      </c>
      <c r="Y64" s="56"/>
      <c r="Z64" s="56"/>
      <c r="AA64" s="56"/>
      <c r="AB64" s="56"/>
      <c r="AC64" s="56">
        <v>26.05</v>
      </c>
      <c r="AD64" s="56">
        <v>25.85</v>
      </c>
      <c r="AE64" s="56">
        <v>25.65</v>
      </c>
      <c r="AF64" s="56">
        <v>24.35</v>
      </c>
      <c r="AG64" s="56"/>
      <c r="AH64" s="56"/>
      <c r="AI64" s="56">
        <v>25.05</v>
      </c>
      <c r="AJ64" s="56">
        <v>24.95</v>
      </c>
      <c r="AK64" s="56">
        <v>25.8</v>
      </c>
      <c r="AL64" s="56">
        <v>26.25</v>
      </c>
      <c r="AM64" s="56">
        <v>24.45</v>
      </c>
      <c r="AN64" s="56"/>
      <c r="AO64" s="56"/>
      <c r="AP64" s="58">
        <f t="shared" si="0"/>
        <v>21</v>
      </c>
      <c r="AQ64" s="71">
        <f t="shared" si="1"/>
        <v>25.823809523809533</v>
      </c>
      <c r="AR64" s="71">
        <f>IFERROR(VLOOKUP(A64,Climatologia_TMED!A:U,9+$E$2,FALSE),"")</f>
        <v>25.74867398070506</v>
      </c>
      <c r="AS64" s="71">
        <f t="shared" si="2"/>
        <v>7.5135543104472902E-2</v>
      </c>
    </row>
    <row r="65" spans="1:45" ht="14.25" customHeight="1" x14ac:dyDescent="0.2">
      <c r="A65" s="58">
        <v>34015010</v>
      </c>
      <c r="B65" s="59" t="s">
        <v>158</v>
      </c>
      <c r="C65" s="59" t="s">
        <v>147</v>
      </c>
      <c r="D65" s="73">
        <v>-70.930224999999993</v>
      </c>
      <c r="E65" s="73">
        <v>4.5538910000000001</v>
      </c>
      <c r="F65" s="58">
        <v>173</v>
      </c>
      <c r="G65" s="58">
        <v>99</v>
      </c>
      <c r="H65" s="58">
        <v>99773</v>
      </c>
      <c r="I65" s="60" t="s">
        <v>87</v>
      </c>
      <c r="J65" s="60" t="s">
        <v>157</v>
      </c>
      <c r="K65" s="56">
        <v>26.1</v>
      </c>
      <c r="L65" s="56">
        <v>25.15</v>
      </c>
      <c r="M65" s="56">
        <v>25.65</v>
      </c>
      <c r="N65" s="56">
        <v>24.5</v>
      </c>
      <c r="O65" s="56">
        <v>25.95</v>
      </c>
      <c r="P65" s="56">
        <v>25.2</v>
      </c>
      <c r="Q65" s="56">
        <v>26.1</v>
      </c>
      <c r="R65" s="56">
        <v>27.6</v>
      </c>
      <c r="S65" s="56">
        <v>28.6</v>
      </c>
      <c r="T65" s="56">
        <v>26.25</v>
      </c>
      <c r="U65" s="56">
        <v>24.05</v>
      </c>
      <c r="V65" s="56">
        <v>25.15</v>
      </c>
      <c r="W65" s="56">
        <v>24.9</v>
      </c>
      <c r="X65" s="56">
        <v>26.1</v>
      </c>
      <c r="Y65" s="56">
        <v>25.25</v>
      </c>
      <c r="Z65" s="56">
        <v>24.7</v>
      </c>
      <c r="AA65" s="56">
        <v>25.05</v>
      </c>
      <c r="AB65" s="56">
        <v>25.9</v>
      </c>
      <c r="AC65" s="56">
        <v>26.85</v>
      </c>
      <c r="AD65" s="56">
        <v>25.25</v>
      </c>
      <c r="AE65" s="56">
        <v>24.8</v>
      </c>
      <c r="AF65" s="56">
        <v>24.45</v>
      </c>
      <c r="AG65" s="56">
        <v>24.75</v>
      </c>
      <c r="AH65" s="56">
        <v>26.45</v>
      </c>
      <c r="AI65" s="56">
        <v>25.15</v>
      </c>
      <c r="AJ65" s="56">
        <v>24.65</v>
      </c>
      <c r="AK65" s="56">
        <v>26.4</v>
      </c>
      <c r="AL65" s="56">
        <v>24.5</v>
      </c>
      <c r="AM65" s="56">
        <v>24.5</v>
      </c>
      <c r="AN65" s="56"/>
      <c r="AO65" s="56"/>
      <c r="AP65" s="58">
        <f t="shared" si="0"/>
        <v>29</v>
      </c>
      <c r="AQ65" s="71">
        <f t="shared" si="1"/>
        <v>25.515517241379307</v>
      </c>
      <c r="AR65" s="71">
        <f>IFERROR(VLOOKUP(A65,Climatologia_TMED!A:U,9+$E$2,FALSE),"")</f>
        <v>25.760506027102451</v>
      </c>
      <c r="AS65" s="71">
        <f t="shared" si="2"/>
        <v>-0.24498878572314453</v>
      </c>
    </row>
    <row r="66" spans="1:45" ht="14.25" customHeight="1" x14ac:dyDescent="0.2">
      <c r="A66" s="58">
        <v>35025110</v>
      </c>
      <c r="B66" s="59" t="s">
        <v>159</v>
      </c>
      <c r="C66" s="59" t="s">
        <v>147</v>
      </c>
      <c r="D66" s="73">
        <v>-73.467865000000003</v>
      </c>
      <c r="E66" s="73">
        <v>4.0574149999999998</v>
      </c>
      <c r="F66" s="58">
        <v>340</v>
      </c>
      <c r="G66" s="58">
        <v>50</v>
      </c>
      <c r="H66" s="58">
        <v>50001</v>
      </c>
      <c r="I66" s="60" t="s">
        <v>90</v>
      </c>
      <c r="J66" s="60" t="s">
        <v>91</v>
      </c>
      <c r="K66" s="56">
        <v>25.8</v>
      </c>
      <c r="L66" s="56">
        <v>24.3</v>
      </c>
      <c r="M66" s="56">
        <v>26.1</v>
      </c>
      <c r="N66" s="56">
        <v>25.85</v>
      </c>
      <c r="O66" s="56">
        <v>26.8</v>
      </c>
      <c r="P66" s="56">
        <v>27.1</v>
      </c>
      <c r="Q66" s="56">
        <v>26.6</v>
      </c>
      <c r="R66" s="56">
        <v>27.5</v>
      </c>
      <c r="S66" s="56">
        <v>27.9</v>
      </c>
      <c r="T66" s="56">
        <v>25.5</v>
      </c>
      <c r="U66" s="56">
        <v>26.25</v>
      </c>
      <c r="V66" s="56">
        <v>24.25</v>
      </c>
      <c r="W66" s="56">
        <v>24.8</v>
      </c>
      <c r="X66" s="56">
        <v>25.35</v>
      </c>
      <c r="Y66" s="56"/>
      <c r="Z66" s="56">
        <v>22.95</v>
      </c>
      <c r="AA66" s="56">
        <v>26.15</v>
      </c>
      <c r="AB66" s="56">
        <v>24.7</v>
      </c>
      <c r="AC66" s="56">
        <v>26.6</v>
      </c>
      <c r="AD66" s="56">
        <v>26.05</v>
      </c>
      <c r="AE66" s="56">
        <v>24.25</v>
      </c>
      <c r="AF66" s="56">
        <v>24.5</v>
      </c>
      <c r="AG66" s="56">
        <v>24.2</v>
      </c>
      <c r="AH66" s="56">
        <v>24.7</v>
      </c>
      <c r="AI66" s="56">
        <v>24.9</v>
      </c>
      <c r="AJ66" s="56">
        <v>23.65</v>
      </c>
      <c r="AK66" s="56">
        <v>23.35</v>
      </c>
      <c r="AL66" s="56">
        <v>25.55</v>
      </c>
      <c r="AM66" s="56">
        <v>24.55</v>
      </c>
      <c r="AN66" s="56"/>
      <c r="AO66" s="56"/>
      <c r="AP66" s="58">
        <f t="shared" si="0"/>
        <v>28</v>
      </c>
      <c r="AQ66" s="71">
        <f t="shared" si="1"/>
        <v>25.364285714285717</v>
      </c>
      <c r="AR66" s="71">
        <f>IFERROR(VLOOKUP(A66,Climatologia_TMED!A:U,9+$E$2,FALSE),"")</f>
        <v>25.581056603959809</v>
      </c>
      <c r="AS66" s="71">
        <f t="shared" si="2"/>
        <v>-0.21677088967409119</v>
      </c>
    </row>
    <row r="67" spans="1:45" ht="14.25" customHeight="1" x14ac:dyDescent="0.2">
      <c r="A67" s="58">
        <v>35045020</v>
      </c>
      <c r="B67" s="59" t="s">
        <v>160</v>
      </c>
      <c r="C67" s="59" t="s">
        <v>147</v>
      </c>
      <c r="D67" s="73">
        <v>-73.357500000000002</v>
      </c>
      <c r="E67" s="73">
        <v>4.300444444</v>
      </c>
      <c r="F67" s="58">
        <v>310</v>
      </c>
      <c r="G67" s="58">
        <v>50</v>
      </c>
      <c r="H67" s="58">
        <v>50226</v>
      </c>
      <c r="I67" s="60" t="s">
        <v>90</v>
      </c>
      <c r="J67" s="60" t="s">
        <v>161</v>
      </c>
      <c r="K67" s="56">
        <v>26.4</v>
      </c>
      <c r="L67" s="56">
        <v>24.3</v>
      </c>
      <c r="M67" s="56">
        <v>25.7</v>
      </c>
      <c r="N67" s="56">
        <v>25.35</v>
      </c>
      <c r="O67" s="56">
        <v>25.65</v>
      </c>
      <c r="P67" s="56">
        <v>24.15</v>
      </c>
      <c r="Q67" s="56">
        <v>25.8</v>
      </c>
      <c r="R67" s="56">
        <v>26.1</v>
      </c>
      <c r="S67" s="56">
        <v>25.35</v>
      </c>
      <c r="T67" s="56">
        <v>24.8</v>
      </c>
      <c r="U67" s="56">
        <v>24.25</v>
      </c>
      <c r="V67" s="56">
        <v>23.25</v>
      </c>
      <c r="W67" s="56">
        <v>24.15</v>
      </c>
      <c r="X67" s="56">
        <v>24.65</v>
      </c>
      <c r="Y67" s="56">
        <v>24.75</v>
      </c>
      <c r="Z67" s="56">
        <v>25</v>
      </c>
      <c r="AA67" s="56">
        <v>25.45</v>
      </c>
      <c r="AB67" s="56">
        <v>24.8</v>
      </c>
      <c r="AC67" s="56">
        <v>25.5</v>
      </c>
      <c r="AD67" s="56">
        <v>25.85</v>
      </c>
      <c r="AE67" s="56">
        <v>23.8</v>
      </c>
      <c r="AF67" s="56">
        <v>24.25</v>
      </c>
      <c r="AG67" s="56">
        <v>24.75</v>
      </c>
      <c r="AH67" s="56">
        <v>24.35</v>
      </c>
      <c r="AI67" s="56">
        <v>24.6</v>
      </c>
      <c r="AJ67" s="56">
        <v>24</v>
      </c>
      <c r="AK67" s="56">
        <v>23.75</v>
      </c>
      <c r="AL67" s="56">
        <v>24.65</v>
      </c>
      <c r="AM67" s="56">
        <v>23.5</v>
      </c>
      <c r="AN67" s="56"/>
      <c r="AO67" s="56"/>
      <c r="AP67" s="58">
        <f t="shared" si="0"/>
        <v>29</v>
      </c>
      <c r="AQ67" s="71">
        <f t="shared" si="1"/>
        <v>24.789655172413791</v>
      </c>
      <c r="AR67" s="71">
        <f>IFERROR(VLOOKUP(A67,Climatologia_TMED!A:U,9+$E$2,FALSE),"")</f>
        <v>25.432844945333908</v>
      </c>
      <c r="AS67" s="71">
        <f t="shared" si="2"/>
        <v>-0.64318977292011681</v>
      </c>
    </row>
    <row r="68" spans="1:45" ht="14.25" customHeight="1" x14ac:dyDescent="0.2">
      <c r="A68" s="58">
        <v>35095110</v>
      </c>
      <c r="B68" s="59" t="s">
        <v>162</v>
      </c>
      <c r="C68" s="59" t="s">
        <v>147</v>
      </c>
      <c r="D68" s="73">
        <v>-72.915458000000001</v>
      </c>
      <c r="E68" s="73">
        <v>4.65144</v>
      </c>
      <c r="F68" s="58">
        <v>345</v>
      </c>
      <c r="G68" s="58">
        <v>85</v>
      </c>
      <c r="H68" s="58">
        <v>85440</v>
      </c>
      <c r="I68" s="60" t="s">
        <v>163</v>
      </c>
      <c r="J68" s="60" t="s">
        <v>164</v>
      </c>
      <c r="K68" s="56">
        <v>26.4</v>
      </c>
      <c r="L68" s="56">
        <v>24.35</v>
      </c>
      <c r="M68" s="56">
        <v>26.45</v>
      </c>
      <c r="N68" s="56">
        <v>24.25</v>
      </c>
      <c r="O68" s="56">
        <v>25.625</v>
      </c>
      <c r="P68" s="56">
        <v>26.95</v>
      </c>
      <c r="Q68" s="56">
        <v>24.55</v>
      </c>
      <c r="R68" s="56">
        <v>26.8</v>
      </c>
      <c r="S68" s="56">
        <v>27.225000000000001</v>
      </c>
      <c r="T68" s="56">
        <v>25.6</v>
      </c>
      <c r="U68" s="56">
        <v>24.125</v>
      </c>
      <c r="V68" s="56">
        <v>24.8</v>
      </c>
      <c r="W68" s="56">
        <v>26.8</v>
      </c>
      <c r="X68" s="56">
        <v>24.9</v>
      </c>
      <c r="Y68" s="56">
        <v>26.774999999999999</v>
      </c>
      <c r="Z68" s="56">
        <v>26.4</v>
      </c>
      <c r="AA68" s="56">
        <v>24.524999999999999</v>
      </c>
      <c r="AB68" s="56">
        <v>26.55</v>
      </c>
      <c r="AC68" s="56">
        <v>25.625</v>
      </c>
      <c r="AD68" s="56">
        <v>25.25</v>
      </c>
      <c r="AE68" s="56">
        <v>23.25</v>
      </c>
      <c r="AF68" s="56">
        <v>24.35</v>
      </c>
      <c r="AG68" s="56">
        <v>24.9</v>
      </c>
      <c r="AH68" s="56">
        <v>25.65</v>
      </c>
      <c r="AI68" s="56">
        <v>24.2</v>
      </c>
      <c r="AJ68" s="56">
        <v>23.274999999999999</v>
      </c>
      <c r="AK68" s="56">
        <v>24.15</v>
      </c>
      <c r="AL68" s="56">
        <v>25.2</v>
      </c>
      <c r="AM68" s="56">
        <v>22.7</v>
      </c>
      <c r="AN68" s="56"/>
      <c r="AO68" s="56"/>
      <c r="AP68" s="58">
        <f t="shared" si="0"/>
        <v>29</v>
      </c>
      <c r="AQ68" s="71">
        <f t="shared" si="1"/>
        <v>25.228448275862071</v>
      </c>
      <c r="AR68" s="71">
        <f>IFERROR(VLOOKUP(A68,Climatologia_TMED!A:U,9+$E$2,FALSE),"")</f>
        <v>25.1471003936648</v>
      </c>
      <c r="AS68" s="71">
        <f t="shared" si="2"/>
        <v>8.1347882197270849E-2</v>
      </c>
    </row>
    <row r="69" spans="1:45" ht="14.25" customHeight="1" x14ac:dyDescent="0.2">
      <c r="A69" s="58">
        <v>35105050</v>
      </c>
      <c r="B69" s="59" t="s">
        <v>165</v>
      </c>
      <c r="C69" s="59" t="s">
        <v>147</v>
      </c>
      <c r="D69" s="73">
        <v>-72.953639999999993</v>
      </c>
      <c r="E69" s="73">
        <v>4.4686500000000002</v>
      </c>
      <c r="F69" s="58">
        <v>199</v>
      </c>
      <c r="G69" s="58">
        <v>50</v>
      </c>
      <c r="H69" s="58">
        <v>50110</v>
      </c>
      <c r="I69" s="60" t="s">
        <v>90</v>
      </c>
      <c r="J69" s="60" t="s">
        <v>166</v>
      </c>
      <c r="K69" s="56"/>
      <c r="L69" s="56"/>
      <c r="M69" s="56">
        <v>27.533333333333331</v>
      </c>
      <c r="N69" s="56">
        <v>26.133333333333329</v>
      </c>
      <c r="O69" s="56">
        <v>26.93333333333333</v>
      </c>
      <c r="P69" s="56">
        <v>28.13333333333334</v>
      </c>
      <c r="Q69" s="56">
        <v>27.733333333333331</v>
      </c>
      <c r="R69" s="56">
        <v>28.8</v>
      </c>
      <c r="S69" s="56">
        <v>29.333333333333329</v>
      </c>
      <c r="T69" s="56">
        <v>27.4</v>
      </c>
      <c r="U69" s="56">
        <v>26</v>
      </c>
      <c r="V69" s="56">
        <v>26.466666666666669</v>
      </c>
      <c r="W69" s="56">
        <v>26.13333333333334</v>
      </c>
      <c r="X69" s="56">
        <v>25.8</v>
      </c>
      <c r="Y69" s="56">
        <v>26.93333333333333</v>
      </c>
      <c r="Z69" s="56"/>
      <c r="AA69" s="56"/>
      <c r="AB69" s="56"/>
      <c r="AC69" s="56"/>
      <c r="AD69" s="56"/>
      <c r="AE69" s="56">
        <v>24.2</v>
      </c>
      <c r="AF69" s="56">
        <v>25.466666666666669</v>
      </c>
      <c r="AG69" s="56"/>
      <c r="AH69" s="56"/>
      <c r="AI69" s="56">
        <v>25.93333333333333</v>
      </c>
      <c r="AJ69" s="56">
        <v>24</v>
      </c>
      <c r="AK69" s="56">
        <v>24.6</v>
      </c>
      <c r="AL69" s="56">
        <v>26.666666666666671</v>
      </c>
      <c r="AM69" s="56">
        <v>24.333333333333329</v>
      </c>
      <c r="AN69" s="56"/>
      <c r="AO69" s="56"/>
      <c r="AP69" s="58">
        <f t="shared" ref="AP69:AP132" si="3">COUNTIF(K69:AO69,"&gt;0")</f>
        <v>20</v>
      </c>
      <c r="AQ69" s="71">
        <f t="shared" ref="AQ69:AQ132" si="4">IF(AP69&gt;14,AVERAGE(K69:AO69),"")</f>
        <v>26.426666666666669</v>
      </c>
      <c r="AR69" s="71">
        <f>IFERROR(VLOOKUP(A69,Climatologia_TMED!A:U,9+$E$2,FALSE),"")</f>
        <v>26.459712177747939</v>
      </c>
      <c r="AS69" s="71">
        <f t="shared" ref="AS69:AS132" si="5">IF(OR(AQ69="",AR69=""),"",IFERROR(AQ69-AR69,""))</f>
        <v>-3.3045511081269296E-2</v>
      </c>
    </row>
    <row r="70" spans="1:45" ht="14.25" customHeight="1" x14ac:dyDescent="0.2">
      <c r="A70" s="58">
        <v>35225030</v>
      </c>
      <c r="B70" s="59" t="s">
        <v>167</v>
      </c>
      <c r="C70" s="59" t="s">
        <v>147</v>
      </c>
      <c r="D70" s="73">
        <v>-71.433082999999996</v>
      </c>
      <c r="E70" s="73">
        <v>4.9105280000000002</v>
      </c>
      <c r="F70" s="58">
        <v>139</v>
      </c>
      <c r="G70" s="58">
        <v>85</v>
      </c>
      <c r="H70" s="58">
        <v>85230</v>
      </c>
      <c r="I70" s="60" t="s">
        <v>163</v>
      </c>
      <c r="J70" s="60" t="s">
        <v>168</v>
      </c>
      <c r="K70" s="56">
        <v>26.233333333333331</v>
      </c>
      <c r="L70" s="56">
        <v>25.233333333333331</v>
      </c>
      <c r="M70" s="56">
        <v>26.86666666666666</v>
      </c>
      <c r="N70" s="56">
        <v>26.36666666666666</v>
      </c>
      <c r="O70" s="56">
        <v>26.56666666666667</v>
      </c>
      <c r="P70" s="56">
        <v>27.06666666666667</v>
      </c>
      <c r="Q70" s="56">
        <v>26.666666666666671</v>
      </c>
      <c r="R70" s="56">
        <v>27.233333333333331</v>
      </c>
      <c r="S70" s="56">
        <v>27.4</v>
      </c>
      <c r="T70" s="56">
        <v>26.833333333333329</v>
      </c>
      <c r="U70" s="56">
        <v>26.3</v>
      </c>
      <c r="V70" s="56">
        <v>24.966666666666669</v>
      </c>
      <c r="W70" s="56">
        <v>25.266666666666669</v>
      </c>
      <c r="X70" s="56">
        <v>26.233333333333331</v>
      </c>
      <c r="Y70" s="56">
        <v>26.7</v>
      </c>
      <c r="Z70" s="56">
        <v>25.3</v>
      </c>
      <c r="AA70" s="56">
        <v>25.43333333333333</v>
      </c>
      <c r="AB70" s="56">
        <v>26.666666666666671</v>
      </c>
      <c r="AC70" s="56"/>
      <c r="AD70" s="56"/>
      <c r="AE70" s="56">
        <v>25.333333333333329</v>
      </c>
      <c r="AF70" s="56">
        <v>23.9</v>
      </c>
      <c r="AG70" s="56">
        <v>24.56666666666667</v>
      </c>
      <c r="AH70" s="56">
        <v>25.833333333333329</v>
      </c>
      <c r="AI70" s="56">
        <v>24.8</v>
      </c>
      <c r="AJ70" s="56">
        <v>24.7</v>
      </c>
      <c r="AK70" s="56">
        <v>25.633333333333329</v>
      </c>
      <c r="AL70" s="56">
        <v>25.06666666666667</v>
      </c>
      <c r="AM70" s="56">
        <v>24.833333333333329</v>
      </c>
      <c r="AN70" s="56"/>
      <c r="AO70" s="56"/>
      <c r="AP70" s="58">
        <f t="shared" si="3"/>
        <v>27</v>
      </c>
      <c r="AQ70" s="71">
        <f t="shared" si="4"/>
        <v>25.851851851851862</v>
      </c>
      <c r="AR70" s="71">
        <f>IFERROR(VLOOKUP(A70,Climatologia_TMED!A:U,9+$E$2,FALSE),"")</f>
        <v>26.369123615206391</v>
      </c>
      <c r="AS70" s="71">
        <f t="shared" si="5"/>
        <v>-0.51727176335452896</v>
      </c>
    </row>
    <row r="71" spans="1:45" ht="14.25" customHeight="1" x14ac:dyDescent="0.2">
      <c r="A71" s="58">
        <v>42075010</v>
      </c>
      <c r="B71" s="59" t="s">
        <v>169</v>
      </c>
      <c r="C71" s="59" t="s">
        <v>147</v>
      </c>
      <c r="D71" s="73">
        <v>-70.239204000000001</v>
      </c>
      <c r="E71" s="73">
        <v>1.2597020000000001</v>
      </c>
      <c r="F71" s="58">
        <v>168</v>
      </c>
      <c r="G71" s="58">
        <v>97</v>
      </c>
      <c r="H71" s="58">
        <v>97001</v>
      </c>
      <c r="I71" s="60" t="s">
        <v>170</v>
      </c>
      <c r="J71" s="60" t="s">
        <v>171</v>
      </c>
      <c r="K71" s="56">
        <v>26.56666666666667</v>
      </c>
      <c r="L71" s="56">
        <v>27.6</v>
      </c>
      <c r="M71" s="56">
        <v>25.466666666666669</v>
      </c>
      <c r="N71" s="56">
        <v>25.533333333333331</v>
      </c>
      <c r="O71" s="56">
        <v>26.56666666666667</v>
      </c>
      <c r="P71" s="56">
        <v>25.533333333333331</v>
      </c>
      <c r="Q71" s="56">
        <v>25.8</v>
      </c>
      <c r="R71" s="56">
        <v>26.233333333333331</v>
      </c>
      <c r="S71" s="56">
        <v>26.233333333333331</v>
      </c>
      <c r="T71" s="56">
        <v>25.93333333333333</v>
      </c>
      <c r="U71" s="56">
        <v>23.833333333333329</v>
      </c>
      <c r="V71" s="56">
        <v>24.266666666666669</v>
      </c>
      <c r="W71" s="56">
        <v>26.8</v>
      </c>
      <c r="X71" s="56">
        <v>24.5</v>
      </c>
      <c r="Y71" s="56">
        <v>24.06666666666667</v>
      </c>
      <c r="Z71" s="56">
        <v>25.533333333333331</v>
      </c>
      <c r="AA71" s="56">
        <v>26.6</v>
      </c>
      <c r="AB71" s="56">
        <v>25.833333333333329</v>
      </c>
      <c r="AC71" s="56">
        <v>26.93333333333333</v>
      </c>
      <c r="AD71" s="56">
        <v>26.266666666666669</v>
      </c>
      <c r="AE71" s="56">
        <v>26.56666666666667</v>
      </c>
      <c r="AF71" s="56">
        <v>25.266666666666669</v>
      </c>
      <c r="AG71" s="56">
        <v>24.8</v>
      </c>
      <c r="AH71" s="56">
        <v>24.56666666666667</v>
      </c>
      <c r="AI71" s="56">
        <v>25.166666666666671</v>
      </c>
      <c r="AJ71" s="56">
        <v>25.86666666666666</v>
      </c>
      <c r="AK71" s="56">
        <v>24.63333333333334</v>
      </c>
      <c r="AL71" s="56">
        <v>26.033333333333331</v>
      </c>
      <c r="AM71" s="56">
        <v>24.033333333333331</v>
      </c>
      <c r="AN71" s="56"/>
      <c r="AO71" s="56"/>
      <c r="AP71" s="58">
        <f t="shared" si="3"/>
        <v>29</v>
      </c>
      <c r="AQ71" s="71">
        <f t="shared" si="4"/>
        <v>25.621839080459765</v>
      </c>
      <c r="AR71" s="71">
        <f>IFERROR(VLOOKUP(A71,Climatologia_TMED!A:U,9+$E$2,FALSE),"")</f>
        <v>25.467205380939241</v>
      </c>
      <c r="AS71" s="71">
        <f t="shared" si="5"/>
        <v>0.15463369952052375</v>
      </c>
    </row>
    <row r="72" spans="1:45" ht="14.25" customHeight="1" x14ac:dyDescent="0.2">
      <c r="A72" s="58">
        <v>3502500006</v>
      </c>
      <c r="B72" s="59" t="s">
        <v>172</v>
      </c>
      <c r="C72" s="59" t="s">
        <v>147</v>
      </c>
      <c r="D72" s="73">
        <v>-73.242963888999995</v>
      </c>
      <c r="E72" s="73">
        <v>3.9325472220000002</v>
      </c>
      <c r="F72" s="58">
        <v>277</v>
      </c>
      <c r="G72" s="58">
        <v>50</v>
      </c>
      <c r="H72" s="58">
        <v>50680</v>
      </c>
      <c r="I72" s="60" t="s">
        <v>90</v>
      </c>
      <c r="J72" s="60" t="s">
        <v>173</v>
      </c>
      <c r="K72" s="56">
        <v>25.4</v>
      </c>
      <c r="L72" s="56">
        <v>24.8</v>
      </c>
      <c r="M72" s="56">
        <v>25.85</v>
      </c>
      <c r="N72" s="56">
        <v>26</v>
      </c>
      <c r="O72" s="56">
        <v>25.5</v>
      </c>
      <c r="P72" s="56">
        <v>26.65</v>
      </c>
      <c r="Q72" s="56">
        <v>26.2</v>
      </c>
      <c r="R72" s="56">
        <v>27.45</v>
      </c>
      <c r="S72" s="56">
        <v>27.8</v>
      </c>
      <c r="T72" s="56">
        <v>24.65</v>
      </c>
      <c r="U72" s="56">
        <v>23.15</v>
      </c>
      <c r="V72" s="56">
        <v>24.8</v>
      </c>
      <c r="W72" s="56">
        <v>26</v>
      </c>
      <c r="X72" s="56">
        <v>25.35</v>
      </c>
      <c r="Y72" s="56">
        <v>26.25</v>
      </c>
      <c r="Z72" s="56">
        <v>24.5</v>
      </c>
      <c r="AA72" s="56">
        <v>26.25</v>
      </c>
      <c r="AB72" s="56">
        <v>25.1</v>
      </c>
      <c r="AC72" s="56">
        <v>26.6</v>
      </c>
      <c r="AD72" s="56">
        <v>26.35</v>
      </c>
      <c r="AE72" s="56">
        <v>23.7</v>
      </c>
      <c r="AF72" s="56">
        <v>24.55</v>
      </c>
      <c r="AG72" s="56">
        <v>25.85</v>
      </c>
      <c r="AH72" s="56">
        <v>25.65</v>
      </c>
      <c r="AI72" s="56">
        <v>26.5</v>
      </c>
      <c r="AJ72" s="56">
        <v>24.6</v>
      </c>
      <c r="AK72" s="56">
        <v>23.5</v>
      </c>
      <c r="AL72" s="56">
        <v>25.5</v>
      </c>
      <c r="AM72" s="56">
        <v>24.3</v>
      </c>
      <c r="AN72" s="56"/>
      <c r="AO72" s="56"/>
      <c r="AP72" s="58">
        <f t="shared" si="3"/>
        <v>29</v>
      </c>
      <c r="AQ72" s="71">
        <f t="shared" si="4"/>
        <v>25.475862068965519</v>
      </c>
      <c r="AR72" s="71" t="str">
        <f>IFERROR(VLOOKUP(A72,Climatologia_TMED!A:U,9+$E$2,FALSE),"")</f>
        <v/>
      </c>
      <c r="AS72" s="71" t="str">
        <f t="shared" si="5"/>
        <v/>
      </c>
    </row>
    <row r="73" spans="1:45" ht="14.25" customHeight="1" x14ac:dyDescent="0.2">
      <c r="A73" s="58">
        <v>21025030</v>
      </c>
      <c r="B73" s="59" t="s">
        <v>174</v>
      </c>
      <c r="C73" s="59" t="s">
        <v>175</v>
      </c>
      <c r="D73" s="73">
        <v>-75.736222220000002</v>
      </c>
      <c r="E73" s="73">
        <v>2.079166667</v>
      </c>
      <c r="F73" s="58">
        <v>1368</v>
      </c>
      <c r="G73" s="58">
        <v>41</v>
      </c>
      <c r="H73" s="58">
        <v>41026</v>
      </c>
      <c r="I73" s="60" t="s">
        <v>74</v>
      </c>
      <c r="J73" s="60" t="s">
        <v>176</v>
      </c>
      <c r="K73" s="56">
        <v>21.25</v>
      </c>
      <c r="L73" s="56">
        <v>19.5</v>
      </c>
      <c r="M73" s="56">
        <v>20.350000000000001</v>
      </c>
      <c r="N73" s="56">
        <v>20.25</v>
      </c>
      <c r="O73" s="56">
        <v>21.55</v>
      </c>
      <c r="P73" s="56">
        <v>19.55</v>
      </c>
      <c r="Q73" s="56">
        <v>21.25</v>
      </c>
      <c r="R73" s="56">
        <v>22.85</v>
      </c>
      <c r="S73" s="56">
        <v>23.65</v>
      </c>
      <c r="T73" s="56">
        <v>23.45</v>
      </c>
      <c r="U73" s="56"/>
      <c r="V73" s="56"/>
      <c r="W73" s="56">
        <v>21.7</v>
      </c>
      <c r="X73" s="56">
        <v>21.4</v>
      </c>
      <c r="Y73" s="56">
        <v>23.15</v>
      </c>
      <c r="Z73" s="56">
        <v>20.75</v>
      </c>
      <c r="AA73" s="56">
        <v>22.05</v>
      </c>
      <c r="AB73" s="56">
        <v>20.399999999999999</v>
      </c>
      <c r="AC73" s="56">
        <v>22.15</v>
      </c>
      <c r="AD73" s="56">
        <v>21.6</v>
      </c>
      <c r="AE73" s="56">
        <v>20.274999999999999</v>
      </c>
      <c r="AF73" s="56">
        <v>20.100000000000001</v>
      </c>
      <c r="AG73" s="56">
        <v>21.15</v>
      </c>
      <c r="AH73" s="56">
        <v>21.75</v>
      </c>
      <c r="AI73" s="56">
        <v>20.350000000000001</v>
      </c>
      <c r="AJ73" s="56">
        <v>20.95</v>
      </c>
      <c r="AK73" s="56">
        <v>20.95</v>
      </c>
      <c r="AL73" s="56">
        <v>20.05</v>
      </c>
      <c r="AM73" s="56">
        <v>21.65</v>
      </c>
      <c r="AN73" s="56"/>
      <c r="AO73" s="56"/>
      <c r="AP73" s="58">
        <f t="shared" si="3"/>
        <v>27</v>
      </c>
      <c r="AQ73" s="71">
        <f t="shared" si="4"/>
        <v>21.262037037037029</v>
      </c>
      <c r="AR73" s="71">
        <f>IFERROR(VLOOKUP(A73,Climatologia_TMED!A:U,9+$E$2,FALSE),"")</f>
        <v>20.666529520318178</v>
      </c>
      <c r="AS73" s="71">
        <f t="shared" si="5"/>
        <v>0.59550751671885038</v>
      </c>
    </row>
    <row r="74" spans="1:45" ht="14.25" customHeight="1" x14ac:dyDescent="0.2">
      <c r="A74" s="58">
        <v>21055030</v>
      </c>
      <c r="B74" s="59" t="s">
        <v>177</v>
      </c>
      <c r="C74" s="59" t="s">
        <v>175</v>
      </c>
      <c r="D74" s="73">
        <v>-76.16</v>
      </c>
      <c r="E74" s="73">
        <v>2.2400000000000002</v>
      </c>
      <c r="F74" s="58">
        <v>2085</v>
      </c>
      <c r="G74" s="58">
        <v>19</v>
      </c>
      <c r="H74" s="58">
        <v>19355</v>
      </c>
      <c r="I74" s="60" t="s">
        <v>178</v>
      </c>
      <c r="J74" s="60" t="s">
        <v>179</v>
      </c>
      <c r="K74" s="56">
        <v>16.333333333333329</v>
      </c>
      <c r="L74" s="56">
        <v>15.06666666666667</v>
      </c>
      <c r="M74" s="56"/>
      <c r="N74" s="56"/>
      <c r="O74" s="56">
        <v>15.933333333333341</v>
      </c>
      <c r="P74" s="56">
        <v>15.6</v>
      </c>
      <c r="Q74" s="56">
        <v>14</v>
      </c>
      <c r="R74" s="56">
        <v>17.266666666666669</v>
      </c>
      <c r="S74" s="56">
        <v>17.600000000000001</v>
      </c>
      <c r="T74" s="56">
        <v>16.13333333333334</v>
      </c>
      <c r="U74" s="56">
        <v>15.8</v>
      </c>
      <c r="V74" s="56">
        <v>15.33333333333333</v>
      </c>
      <c r="W74" s="56">
        <v>16.466666666666669</v>
      </c>
      <c r="X74" s="56">
        <v>18.13333333333334</v>
      </c>
      <c r="Y74" s="56">
        <v>17.266666666666669</v>
      </c>
      <c r="Z74" s="56">
        <v>16</v>
      </c>
      <c r="AA74" s="56">
        <v>15.866666666666671</v>
      </c>
      <c r="AB74" s="56">
        <v>16.06666666666667</v>
      </c>
      <c r="AC74" s="56">
        <v>16.333333333333329</v>
      </c>
      <c r="AD74" s="56">
        <v>16.93333333333333</v>
      </c>
      <c r="AE74" s="56">
        <v>15.6</v>
      </c>
      <c r="AF74" s="56">
        <v>15.8</v>
      </c>
      <c r="AG74" s="56">
        <v>15.366666666666671</v>
      </c>
      <c r="AH74" s="56">
        <v>16.13333333333334</v>
      </c>
      <c r="AI74" s="56">
        <v>16.600000000000001</v>
      </c>
      <c r="AJ74" s="56">
        <v>15.866666666666671</v>
      </c>
      <c r="AK74" s="56">
        <v>16.13333333333334</v>
      </c>
      <c r="AL74" s="56">
        <v>16.13333333333334</v>
      </c>
      <c r="AM74" s="56">
        <v>15.93333333333333</v>
      </c>
      <c r="AN74" s="56"/>
      <c r="AO74" s="56"/>
      <c r="AP74" s="58">
        <f t="shared" si="3"/>
        <v>27</v>
      </c>
      <c r="AQ74" s="71">
        <f t="shared" si="4"/>
        <v>16.13703703703704</v>
      </c>
      <c r="AR74" s="71">
        <f>IFERROR(VLOOKUP(A74,Climatologia_TMED!A:U,9+$E$2,FALSE),"")</f>
        <v>16.066016028004789</v>
      </c>
      <c r="AS74" s="71">
        <f t="shared" si="5"/>
        <v>7.1021009032250504E-2</v>
      </c>
    </row>
    <row r="75" spans="1:45" ht="14.25" customHeight="1" x14ac:dyDescent="0.2">
      <c r="A75" s="58">
        <v>21065040</v>
      </c>
      <c r="B75" s="59" t="s">
        <v>180</v>
      </c>
      <c r="C75" s="59" t="s">
        <v>175</v>
      </c>
      <c r="D75" s="73">
        <v>-75.529444440000006</v>
      </c>
      <c r="E75" s="73">
        <v>2.2524999999999999</v>
      </c>
      <c r="F75" s="58">
        <v>1270</v>
      </c>
      <c r="G75" s="58">
        <v>41</v>
      </c>
      <c r="H75" s="58">
        <v>41298</v>
      </c>
      <c r="I75" s="60" t="s">
        <v>74</v>
      </c>
      <c r="J75" s="60" t="s">
        <v>181</v>
      </c>
      <c r="K75" s="56">
        <v>21.75</v>
      </c>
      <c r="L75" s="56">
        <v>21.1</v>
      </c>
      <c r="M75" s="56">
        <v>20.8</v>
      </c>
      <c r="N75" s="56">
        <v>19.75</v>
      </c>
      <c r="O75" s="56">
        <v>21.25</v>
      </c>
      <c r="P75" s="56">
        <v>20.9</v>
      </c>
      <c r="Q75" s="56">
        <v>20.7</v>
      </c>
      <c r="R75" s="56">
        <v>20.9</v>
      </c>
      <c r="S75" s="56">
        <v>21.35</v>
      </c>
      <c r="T75" s="56">
        <v>20.95</v>
      </c>
      <c r="U75" s="56">
        <v>19.850000000000001</v>
      </c>
      <c r="V75" s="56">
        <v>19.25</v>
      </c>
      <c r="W75" s="56">
        <v>20.05</v>
      </c>
      <c r="X75" s="56">
        <v>20.75</v>
      </c>
      <c r="Y75" s="56">
        <v>21.7</v>
      </c>
      <c r="Z75" s="56">
        <v>22</v>
      </c>
      <c r="AA75" s="56">
        <v>20.75</v>
      </c>
      <c r="AB75" s="56">
        <v>20.8</v>
      </c>
      <c r="AC75" s="56">
        <v>20.3</v>
      </c>
      <c r="AD75" s="56">
        <v>20.8</v>
      </c>
      <c r="AE75" s="56">
        <v>20.350000000000001</v>
      </c>
      <c r="AF75" s="56">
        <v>19.75</v>
      </c>
      <c r="AG75" s="56">
        <v>19.899999999999999</v>
      </c>
      <c r="AH75" s="56">
        <v>21.1</v>
      </c>
      <c r="AI75" s="56">
        <v>19.8</v>
      </c>
      <c r="AJ75" s="56">
        <v>19.8</v>
      </c>
      <c r="AK75" s="56">
        <v>20.8</v>
      </c>
      <c r="AL75" s="56">
        <v>19.75</v>
      </c>
      <c r="AM75" s="56">
        <v>20.85</v>
      </c>
      <c r="AN75" s="56"/>
      <c r="AO75" s="56"/>
      <c r="AP75" s="58">
        <f t="shared" si="3"/>
        <v>29</v>
      </c>
      <c r="AQ75" s="71">
        <f t="shared" si="4"/>
        <v>20.613793103448273</v>
      </c>
      <c r="AR75" s="71">
        <f>IFERROR(VLOOKUP(A75,Climatologia_TMED!A:U,9+$E$2,FALSE),"")</f>
        <v>20.612458317583538</v>
      </c>
      <c r="AS75" s="71">
        <f t="shared" si="5"/>
        <v>1.3347858647350108E-3</v>
      </c>
    </row>
    <row r="76" spans="1:45" ht="14.25" customHeight="1" x14ac:dyDescent="0.2">
      <c r="A76" s="58">
        <v>21115100</v>
      </c>
      <c r="B76" s="59" t="s">
        <v>182</v>
      </c>
      <c r="C76" s="59" t="s">
        <v>175</v>
      </c>
      <c r="D76" s="73">
        <v>-75.066388889999999</v>
      </c>
      <c r="E76" s="73">
        <v>2.9426388889999999</v>
      </c>
      <c r="F76" s="58">
        <v>1100</v>
      </c>
      <c r="G76" s="58">
        <v>41</v>
      </c>
      <c r="H76" s="58">
        <v>41001</v>
      </c>
      <c r="I76" s="60" t="s">
        <v>74</v>
      </c>
      <c r="J76" s="60" t="s">
        <v>75</v>
      </c>
      <c r="K76" s="56">
        <v>24.266666666666669</v>
      </c>
      <c r="L76" s="56">
        <v>22.733333333333331</v>
      </c>
      <c r="M76" s="56">
        <v>23.2</v>
      </c>
      <c r="N76" s="56">
        <v>22.666666666666671</v>
      </c>
      <c r="O76" s="56">
        <v>24.2</v>
      </c>
      <c r="P76" s="56">
        <v>21.533333333333331</v>
      </c>
      <c r="Q76" s="56">
        <v>24.2</v>
      </c>
      <c r="R76" s="56">
        <v>23.13333333333334</v>
      </c>
      <c r="S76" s="56">
        <v>25</v>
      </c>
      <c r="T76" s="56">
        <v>23.733333333333331</v>
      </c>
      <c r="U76" s="56">
        <v>22.4</v>
      </c>
      <c r="V76" s="56">
        <v>22</v>
      </c>
      <c r="W76" s="56">
        <v>25.266666666666669</v>
      </c>
      <c r="X76" s="56">
        <v>24.133333333333329</v>
      </c>
      <c r="Y76" s="56">
        <v>25.13333333333334</v>
      </c>
      <c r="Z76" s="56">
        <v>23.8</v>
      </c>
      <c r="AA76" s="56">
        <v>24.13333333333334</v>
      </c>
      <c r="AB76" s="56">
        <v>23.266666666666669</v>
      </c>
      <c r="AC76" s="56">
        <v>24.533333333333331</v>
      </c>
      <c r="AD76" s="56">
        <v>24.06666666666667</v>
      </c>
      <c r="AE76" s="56">
        <v>21.93333333333333</v>
      </c>
      <c r="AF76" s="56">
        <v>22.533333333333331</v>
      </c>
      <c r="AG76" s="56">
        <v>24.6</v>
      </c>
      <c r="AH76" s="56">
        <v>25.266666666666669</v>
      </c>
      <c r="AI76" s="56">
        <v>24.93333333333333</v>
      </c>
      <c r="AJ76" s="56">
        <v>24.333333333333329</v>
      </c>
      <c r="AK76" s="56">
        <v>23.933333333333341</v>
      </c>
      <c r="AL76" s="56">
        <v>23.533333333333331</v>
      </c>
      <c r="AM76" s="56">
        <v>23.4</v>
      </c>
      <c r="AN76" s="56"/>
      <c r="AO76" s="56"/>
      <c r="AP76" s="58">
        <f t="shared" si="3"/>
        <v>29</v>
      </c>
      <c r="AQ76" s="71">
        <f t="shared" si="4"/>
        <v>23.719540229885055</v>
      </c>
      <c r="AR76" s="71">
        <f>IFERROR(VLOOKUP(A76,Climatologia_TMED!A:U,9+$E$2,FALSE),"")</f>
        <v>22.457605574033771</v>
      </c>
      <c r="AS76" s="71">
        <f t="shared" si="5"/>
        <v>1.2619346558512845</v>
      </c>
    </row>
    <row r="77" spans="1:45" ht="14.25" customHeight="1" x14ac:dyDescent="0.2">
      <c r="A77" s="58">
        <v>21135030</v>
      </c>
      <c r="B77" s="59" t="s">
        <v>183</v>
      </c>
      <c r="C77" s="59" t="s">
        <v>175</v>
      </c>
      <c r="D77" s="73">
        <v>-75.108999999999995</v>
      </c>
      <c r="E77" s="73">
        <v>3.5738333330000001</v>
      </c>
      <c r="F77" s="58">
        <v>415</v>
      </c>
      <c r="G77" s="58">
        <v>73</v>
      </c>
      <c r="H77" s="58">
        <v>73483</v>
      </c>
      <c r="I77" s="60" t="s">
        <v>65</v>
      </c>
      <c r="J77" s="60" t="s">
        <v>184</v>
      </c>
      <c r="K77" s="56"/>
      <c r="L77" s="56">
        <v>26.6</v>
      </c>
      <c r="M77" s="56">
        <v>28.45</v>
      </c>
      <c r="N77" s="56">
        <v>27.1</v>
      </c>
      <c r="O77" s="56">
        <v>27.3</v>
      </c>
      <c r="P77" s="56">
        <v>26.7</v>
      </c>
      <c r="Q77" s="56">
        <v>28.1</v>
      </c>
      <c r="R77" s="56">
        <v>28</v>
      </c>
      <c r="S77" s="56">
        <v>28.5</v>
      </c>
      <c r="T77" s="56">
        <v>28.95</v>
      </c>
      <c r="U77" s="56">
        <v>27.95</v>
      </c>
      <c r="V77" s="56">
        <v>28.15</v>
      </c>
      <c r="W77" s="56">
        <v>30.7</v>
      </c>
      <c r="X77" s="56"/>
      <c r="Y77" s="56">
        <v>32.1</v>
      </c>
      <c r="Z77" s="56">
        <v>28.75</v>
      </c>
      <c r="AA77" s="56">
        <v>27.75</v>
      </c>
      <c r="AB77" s="56">
        <v>29.75</v>
      </c>
      <c r="AC77" s="56">
        <v>31.05</v>
      </c>
      <c r="AD77" s="56">
        <v>30.6</v>
      </c>
      <c r="AE77" s="56">
        <v>28.6</v>
      </c>
      <c r="AF77" s="56">
        <v>29.15</v>
      </c>
      <c r="AG77" s="56">
        <v>31.95</v>
      </c>
      <c r="AH77" s="56">
        <v>32.049999999999997</v>
      </c>
      <c r="AI77" s="56">
        <v>31.5</v>
      </c>
      <c r="AJ77" s="56">
        <v>31.5</v>
      </c>
      <c r="AK77" s="56">
        <v>31.35</v>
      </c>
      <c r="AL77" s="56">
        <v>31.4</v>
      </c>
      <c r="AM77" s="56"/>
      <c r="AN77" s="56"/>
      <c r="AO77" s="56"/>
      <c r="AP77" s="58">
        <f t="shared" si="3"/>
        <v>26</v>
      </c>
      <c r="AQ77" s="71">
        <f t="shared" si="4"/>
        <v>29.384615384615383</v>
      </c>
      <c r="AR77" s="71">
        <f>IFERROR(VLOOKUP(A77,Climatologia_TMED!A:U,9+$E$2,FALSE),"")</f>
        <v>27.62243550355673</v>
      </c>
      <c r="AS77" s="71">
        <f t="shared" si="5"/>
        <v>1.7621798810586533</v>
      </c>
    </row>
    <row r="78" spans="1:45" ht="14.25" customHeight="1" x14ac:dyDescent="0.2">
      <c r="A78" s="58">
        <v>21145040</v>
      </c>
      <c r="B78" s="59" t="s">
        <v>185</v>
      </c>
      <c r="C78" s="59" t="s">
        <v>175</v>
      </c>
      <c r="D78" s="73">
        <v>-75.110111110000005</v>
      </c>
      <c r="E78" s="73">
        <v>3.3733611109999999</v>
      </c>
      <c r="F78" s="58">
        <v>440</v>
      </c>
      <c r="G78" s="58">
        <v>41</v>
      </c>
      <c r="H78" s="58">
        <v>41872</v>
      </c>
      <c r="I78" s="60" t="s">
        <v>74</v>
      </c>
      <c r="J78" s="60" t="s">
        <v>186</v>
      </c>
      <c r="K78" s="56">
        <v>31.466666666666669</v>
      </c>
      <c r="L78" s="56">
        <v>29.333333333333329</v>
      </c>
      <c r="M78" s="56">
        <v>29.533333333333331</v>
      </c>
      <c r="N78" s="56">
        <v>29.266666666666669</v>
      </c>
      <c r="O78" s="56">
        <v>28.733333333333331</v>
      </c>
      <c r="P78" s="56">
        <v>27.666666666666671</v>
      </c>
      <c r="Q78" s="56">
        <v>29.4</v>
      </c>
      <c r="R78" s="56">
        <v>29.333333333333329</v>
      </c>
      <c r="S78" s="56">
        <v>30.8</v>
      </c>
      <c r="T78" s="56">
        <v>31.466666666666669</v>
      </c>
      <c r="U78" s="56">
        <v>29.6</v>
      </c>
      <c r="V78" s="56">
        <v>29.266666666666669</v>
      </c>
      <c r="W78" s="56">
        <v>32.333333333333343</v>
      </c>
      <c r="X78" s="56">
        <v>32.799999999999997</v>
      </c>
      <c r="Y78" s="56">
        <v>31.733333333333331</v>
      </c>
      <c r="Z78" s="56">
        <v>28.4</v>
      </c>
      <c r="AA78" s="56">
        <v>29.13333333333334</v>
      </c>
      <c r="AB78" s="56">
        <v>30.066666666666659</v>
      </c>
      <c r="AC78" s="56">
        <v>31.4</v>
      </c>
      <c r="AD78" s="56">
        <v>31.6</v>
      </c>
      <c r="AE78" s="56">
        <v>30</v>
      </c>
      <c r="AF78" s="56">
        <v>29.86666666666666</v>
      </c>
      <c r="AG78" s="56">
        <v>31.333333333333329</v>
      </c>
      <c r="AH78" s="56">
        <v>31.93333333333333</v>
      </c>
      <c r="AI78" s="56">
        <v>31.666666666666671</v>
      </c>
      <c r="AJ78" s="56">
        <v>32.466666666666669</v>
      </c>
      <c r="AK78" s="56">
        <v>31.933333333333341</v>
      </c>
      <c r="AL78" s="56">
        <v>32.466666666666669</v>
      </c>
      <c r="AM78" s="56">
        <v>31.866666666666671</v>
      </c>
      <c r="AN78" s="56"/>
      <c r="AO78" s="56"/>
      <c r="AP78" s="58">
        <f t="shared" si="3"/>
        <v>29</v>
      </c>
      <c r="AQ78" s="71">
        <f t="shared" si="4"/>
        <v>30.581609195402304</v>
      </c>
      <c r="AR78" s="71">
        <f>IFERROR(VLOOKUP(A78,Climatologia_TMED!A:U,9+$E$2,FALSE),"")</f>
        <v>28.60170335570718</v>
      </c>
      <c r="AS78" s="71">
        <f t="shared" si="5"/>
        <v>1.9799058396951246</v>
      </c>
    </row>
    <row r="79" spans="1:45" ht="14.25" customHeight="1" x14ac:dyDescent="0.2">
      <c r="A79" s="58">
        <v>21145080</v>
      </c>
      <c r="B79" s="59" t="s">
        <v>187</v>
      </c>
      <c r="C79" s="59" t="s">
        <v>175</v>
      </c>
      <c r="D79" s="73">
        <v>-74.702944439999996</v>
      </c>
      <c r="E79" s="73">
        <v>3.5897777780000002</v>
      </c>
      <c r="F79" s="58">
        <v>1410</v>
      </c>
      <c r="G79" s="58">
        <v>41</v>
      </c>
      <c r="H79" s="58">
        <v>41206</v>
      </c>
      <c r="I79" s="60" t="s">
        <v>74</v>
      </c>
      <c r="J79" s="60" t="s">
        <v>188</v>
      </c>
      <c r="K79" s="56">
        <v>21.533333333333331</v>
      </c>
      <c r="L79" s="56">
        <v>20.266666666666669</v>
      </c>
      <c r="M79" s="56">
        <v>20.13333333333334</v>
      </c>
      <c r="N79" s="56">
        <v>19.93333333333333</v>
      </c>
      <c r="O79" s="56">
        <v>19.8</v>
      </c>
      <c r="P79" s="56">
        <v>19.466666666666669</v>
      </c>
      <c r="Q79" s="56">
        <v>20.666666666666671</v>
      </c>
      <c r="R79" s="56"/>
      <c r="S79" s="56">
        <v>22.4</v>
      </c>
      <c r="T79" s="56">
        <v>20.866666666666671</v>
      </c>
      <c r="U79" s="56">
        <v>20.06666666666667</v>
      </c>
      <c r="V79" s="56">
        <v>19.333333333333329</v>
      </c>
      <c r="W79" s="56">
        <v>21.2</v>
      </c>
      <c r="X79" s="56">
        <v>20.93333333333333</v>
      </c>
      <c r="Y79" s="56">
        <v>21.4</v>
      </c>
      <c r="Z79" s="56">
        <v>20</v>
      </c>
      <c r="AA79" s="56">
        <v>20.8</v>
      </c>
      <c r="AB79" s="56">
        <v>21</v>
      </c>
      <c r="AC79" s="56">
        <v>20.93333333333333</v>
      </c>
      <c r="AD79" s="56">
        <v>21.2</v>
      </c>
      <c r="AE79" s="56">
        <v>20.133333333333329</v>
      </c>
      <c r="AF79" s="56">
        <v>20.866666666666671</v>
      </c>
      <c r="AG79" s="56">
        <v>20.93333333333333</v>
      </c>
      <c r="AH79" s="56">
        <v>21.13333333333334</v>
      </c>
      <c r="AI79" s="56">
        <v>20.93333333333333</v>
      </c>
      <c r="AJ79" s="56">
        <v>20.86666666666666</v>
      </c>
      <c r="AK79" s="56">
        <v>21.86666666666666</v>
      </c>
      <c r="AL79" s="56">
        <v>21.666666666666671</v>
      </c>
      <c r="AM79" s="56">
        <v>21.13333333333334</v>
      </c>
      <c r="AN79" s="56"/>
      <c r="AO79" s="56"/>
      <c r="AP79" s="58">
        <f t="shared" si="3"/>
        <v>28</v>
      </c>
      <c r="AQ79" s="71">
        <f t="shared" si="4"/>
        <v>20.766666666666662</v>
      </c>
      <c r="AR79" s="71">
        <f>IFERROR(VLOOKUP(A79,Climatologia_TMED!A:U,9+$E$2,FALSE),"")</f>
        <v>19.889182144885371</v>
      </c>
      <c r="AS79" s="71">
        <f t="shared" si="5"/>
        <v>0.87748452178129099</v>
      </c>
    </row>
    <row r="80" spans="1:45" ht="14.25" customHeight="1" x14ac:dyDescent="0.2">
      <c r="A80" s="58">
        <v>44045010</v>
      </c>
      <c r="B80" s="59" t="s">
        <v>189</v>
      </c>
      <c r="C80" s="59" t="s">
        <v>175</v>
      </c>
      <c r="D80" s="73">
        <v>-75.961500000000001</v>
      </c>
      <c r="E80" s="73">
        <v>1.325138889</v>
      </c>
      <c r="F80" s="58">
        <v>320</v>
      </c>
      <c r="G80" s="58">
        <v>18</v>
      </c>
      <c r="H80" s="58">
        <v>18610</v>
      </c>
      <c r="I80" s="60" t="s">
        <v>190</v>
      </c>
      <c r="J80" s="60" t="s">
        <v>191</v>
      </c>
      <c r="K80" s="56">
        <v>25.55</v>
      </c>
      <c r="L80" s="56">
        <v>24.15</v>
      </c>
      <c r="M80" s="56">
        <v>23.65</v>
      </c>
      <c r="N80" s="56">
        <v>23.15</v>
      </c>
      <c r="O80" s="56">
        <v>24.65</v>
      </c>
      <c r="P80" s="56">
        <v>24.25</v>
      </c>
      <c r="Q80" s="56">
        <v>25.5</v>
      </c>
      <c r="R80" s="56">
        <v>26.9</v>
      </c>
      <c r="S80" s="56">
        <v>26.05</v>
      </c>
      <c r="T80" s="56"/>
      <c r="U80" s="56">
        <v>23.85</v>
      </c>
      <c r="V80" s="56">
        <v>22.7</v>
      </c>
      <c r="W80" s="56">
        <v>23.55</v>
      </c>
      <c r="X80" s="56">
        <v>25.55</v>
      </c>
      <c r="Y80" s="56">
        <v>25.1</v>
      </c>
      <c r="Z80" s="56">
        <v>24.8</v>
      </c>
      <c r="AA80" s="56">
        <v>25.15</v>
      </c>
      <c r="AB80" s="56">
        <v>24.95</v>
      </c>
      <c r="AC80" s="56">
        <v>25.7</v>
      </c>
      <c r="AD80" s="56">
        <v>25.3</v>
      </c>
      <c r="AE80" s="56">
        <v>22.75</v>
      </c>
      <c r="AF80" s="56">
        <v>21.7</v>
      </c>
      <c r="AG80" s="56">
        <v>23.55</v>
      </c>
      <c r="AH80" s="56">
        <v>23.9</v>
      </c>
      <c r="AI80" s="56">
        <v>24.4</v>
      </c>
      <c r="AJ80" s="56">
        <v>24.65</v>
      </c>
      <c r="AK80" s="56">
        <v>24.65</v>
      </c>
      <c r="AL80" s="56">
        <v>22.7</v>
      </c>
      <c r="AM80" s="56">
        <v>24.1</v>
      </c>
      <c r="AN80" s="56"/>
      <c r="AO80" s="56"/>
      <c r="AP80" s="58">
        <f t="shared" si="3"/>
        <v>28</v>
      </c>
      <c r="AQ80" s="71">
        <f t="shared" si="4"/>
        <v>24.389285714285712</v>
      </c>
      <c r="AR80" s="71">
        <f>IFERROR(VLOOKUP(A80,Climatologia_TMED!A:U,9+$E$2,FALSE),"")</f>
        <v>24.9385783270838</v>
      </c>
      <c r="AS80" s="71">
        <f t="shared" si="5"/>
        <v>-0.54929261279808728</v>
      </c>
    </row>
    <row r="81" spans="1:45" ht="14.25" customHeight="1" x14ac:dyDescent="0.2">
      <c r="A81" s="58">
        <v>44045020</v>
      </c>
      <c r="B81" s="59" t="s">
        <v>192</v>
      </c>
      <c r="C81" s="59" t="s">
        <v>175</v>
      </c>
      <c r="D81" s="73">
        <v>-75.70447222</v>
      </c>
      <c r="E81" s="73">
        <v>1.1952499999999999</v>
      </c>
      <c r="F81" s="58">
        <v>270</v>
      </c>
      <c r="G81" s="58">
        <v>18</v>
      </c>
      <c r="H81" s="58">
        <v>18860</v>
      </c>
      <c r="I81" s="60" t="s">
        <v>190</v>
      </c>
      <c r="J81" s="60" t="s">
        <v>193</v>
      </c>
      <c r="K81" s="56">
        <v>26.866666666666671</v>
      </c>
      <c r="L81" s="56">
        <v>26.266666666666669</v>
      </c>
      <c r="M81" s="56">
        <v>25.6</v>
      </c>
      <c r="N81" s="56">
        <v>24.86666666666666</v>
      </c>
      <c r="O81" s="56">
        <v>25.333333333333329</v>
      </c>
      <c r="P81" s="56">
        <v>26.86666666666666</v>
      </c>
      <c r="Q81" s="56">
        <v>27.13333333333334</v>
      </c>
      <c r="R81" s="56">
        <v>29</v>
      </c>
      <c r="S81" s="56">
        <v>28.4</v>
      </c>
      <c r="T81" s="56">
        <v>25.733333333333331</v>
      </c>
      <c r="U81" s="56">
        <v>24.466666666666669</v>
      </c>
      <c r="V81" s="56">
        <v>23.666666666666671</v>
      </c>
      <c r="W81" s="56">
        <v>24.533333333333331</v>
      </c>
      <c r="X81" s="56">
        <v>26.93333333333333</v>
      </c>
      <c r="Y81" s="56">
        <v>26.266666666666669</v>
      </c>
      <c r="Z81" s="56">
        <v>26.13333333333334</v>
      </c>
      <c r="AA81" s="56">
        <v>27.2</v>
      </c>
      <c r="AB81" s="56">
        <v>27.666666666666671</v>
      </c>
      <c r="AC81" s="56">
        <v>27</v>
      </c>
      <c r="AD81" s="56">
        <v>26.666666666666671</v>
      </c>
      <c r="AE81" s="56">
        <v>23.933333333333341</v>
      </c>
      <c r="AF81" s="56">
        <v>22.6</v>
      </c>
      <c r="AG81" s="56">
        <v>24</v>
      </c>
      <c r="AH81" s="56">
        <v>25.13333333333334</v>
      </c>
      <c r="AI81" s="56">
        <v>25.93333333333333</v>
      </c>
      <c r="AJ81" s="56">
        <v>26.6</v>
      </c>
      <c r="AK81" s="56">
        <v>25.93333333333333</v>
      </c>
      <c r="AL81" s="56">
        <v>24.466666666666669</v>
      </c>
      <c r="AM81" s="56">
        <v>26.4</v>
      </c>
      <c r="AN81" s="56"/>
      <c r="AO81" s="56"/>
      <c r="AP81" s="58">
        <f t="shared" si="3"/>
        <v>29</v>
      </c>
      <c r="AQ81" s="71">
        <f t="shared" si="4"/>
        <v>25.917241379310347</v>
      </c>
      <c r="AR81" s="71">
        <f>IFERROR(VLOOKUP(A81,Climatologia_TMED!A:U,9+$E$2,FALSE),"")</f>
        <v>25.718799692661271</v>
      </c>
      <c r="AS81" s="71">
        <f t="shared" si="5"/>
        <v>0.19844168664907613</v>
      </c>
    </row>
    <row r="82" spans="1:45" ht="14.25" customHeight="1" x14ac:dyDescent="0.2">
      <c r="A82" s="58">
        <v>15045010</v>
      </c>
      <c r="B82" s="59" t="s">
        <v>194</v>
      </c>
      <c r="C82" s="59" t="s">
        <v>195</v>
      </c>
      <c r="D82" s="73">
        <v>-73.030277780000006</v>
      </c>
      <c r="E82" s="73">
        <v>11.26388889</v>
      </c>
      <c r="F82" s="58">
        <v>20</v>
      </c>
      <c r="G82" s="58">
        <v>44</v>
      </c>
      <c r="H82" s="58">
        <v>44001</v>
      </c>
      <c r="I82" s="60" t="s">
        <v>35</v>
      </c>
      <c r="J82" s="60" t="s">
        <v>36</v>
      </c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8">
        <f t="shared" si="3"/>
        <v>0</v>
      </c>
      <c r="AQ82" s="71" t="str">
        <f t="shared" si="4"/>
        <v/>
      </c>
      <c r="AR82" s="71" t="str">
        <f>IFERROR(VLOOKUP(A82,Climatologia_TMED!A:U,9+$E$2,FALSE),"")</f>
        <v/>
      </c>
      <c r="AS82" s="71" t="str">
        <f t="shared" si="5"/>
        <v/>
      </c>
    </row>
    <row r="83" spans="1:45" ht="14.25" customHeight="1" x14ac:dyDescent="0.2">
      <c r="A83" s="58">
        <v>15065501</v>
      </c>
      <c r="B83" s="59" t="s">
        <v>196</v>
      </c>
      <c r="C83" s="59" t="s">
        <v>195</v>
      </c>
      <c r="D83" s="73">
        <v>-72.615944440000007</v>
      </c>
      <c r="E83" s="73">
        <v>11.13758333</v>
      </c>
      <c r="F83" s="58">
        <v>80</v>
      </c>
      <c r="G83" s="58">
        <v>44</v>
      </c>
      <c r="H83" s="58">
        <v>44035</v>
      </c>
      <c r="I83" s="60" t="s">
        <v>35</v>
      </c>
      <c r="J83" s="60" t="s">
        <v>197</v>
      </c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8">
        <f t="shared" si="3"/>
        <v>0</v>
      </c>
      <c r="AQ83" s="71" t="str">
        <f t="shared" si="4"/>
        <v/>
      </c>
      <c r="AR83" s="71">
        <f>IFERROR(VLOOKUP(A83,Climatologia_TMED!A:U,9+$E$2,FALSE),"")</f>
        <v>29.317717688073241</v>
      </c>
      <c r="AS83" s="71" t="str">
        <f t="shared" si="5"/>
        <v/>
      </c>
    </row>
    <row r="84" spans="1:45" ht="14.25" customHeight="1" x14ac:dyDescent="0.2">
      <c r="A84" s="58">
        <v>15075030</v>
      </c>
      <c r="B84" s="59" t="s">
        <v>198</v>
      </c>
      <c r="C84" s="59" t="s">
        <v>195</v>
      </c>
      <c r="D84" s="73">
        <v>-72.463499999999996</v>
      </c>
      <c r="E84" s="73">
        <v>11.78105556</v>
      </c>
      <c r="F84" s="58">
        <v>1</v>
      </c>
      <c r="G84" s="58">
        <v>44</v>
      </c>
      <c r="H84" s="58">
        <v>44560</v>
      </c>
      <c r="I84" s="60" t="s">
        <v>35</v>
      </c>
      <c r="J84" s="60" t="s">
        <v>198</v>
      </c>
      <c r="K84" s="56">
        <v>31.65</v>
      </c>
      <c r="L84" s="56">
        <v>31.55</v>
      </c>
      <c r="M84" s="56">
        <v>30.15</v>
      </c>
      <c r="N84" s="56">
        <v>30.7</v>
      </c>
      <c r="O84" s="56">
        <v>31.65</v>
      </c>
      <c r="P84" s="56">
        <v>32.450000000000003</v>
      </c>
      <c r="Q84" s="56">
        <v>31.15</v>
      </c>
      <c r="R84" s="56">
        <v>31.95</v>
      </c>
      <c r="S84" s="56"/>
      <c r="T84" s="56"/>
      <c r="U84" s="56">
        <v>32.599999999999987</v>
      </c>
      <c r="V84" s="56">
        <v>32.950000000000003</v>
      </c>
      <c r="W84" s="56">
        <v>32.400000000000013</v>
      </c>
      <c r="X84" s="56">
        <v>32.549999999999997</v>
      </c>
      <c r="Y84" s="56">
        <v>32.799999999999997</v>
      </c>
      <c r="Z84" s="56">
        <v>32.85</v>
      </c>
      <c r="AA84" s="56">
        <v>31.35</v>
      </c>
      <c r="AB84" s="56">
        <v>31.8</v>
      </c>
      <c r="AC84" s="56">
        <v>30.85</v>
      </c>
      <c r="AD84" s="56">
        <v>31.35</v>
      </c>
      <c r="AE84" s="56">
        <v>31.8</v>
      </c>
      <c r="AF84" s="56">
        <v>30.85</v>
      </c>
      <c r="AG84" s="56">
        <v>30.7</v>
      </c>
      <c r="AH84" s="56">
        <v>31</v>
      </c>
      <c r="AI84" s="56">
        <v>32.450000000000003</v>
      </c>
      <c r="AJ84" s="56">
        <v>32.75</v>
      </c>
      <c r="AK84" s="56">
        <v>31.45</v>
      </c>
      <c r="AL84" s="56">
        <v>30.85</v>
      </c>
      <c r="AM84" s="56">
        <v>30.8</v>
      </c>
      <c r="AN84" s="56"/>
      <c r="AO84" s="56"/>
      <c r="AP84" s="58">
        <f t="shared" si="3"/>
        <v>27</v>
      </c>
      <c r="AQ84" s="71">
        <f t="shared" si="4"/>
        <v>31.681481481481487</v>
      </c>
      <c r="AR84" s="71" t="str">
        <f>IFERROR(VLOOKUP(A84,Climatologia_TMED!A:U,9+$E$2,FALSE),"")</f>
        <v/>
      </c>
      <c r="AS84" s="71" t="str">
        <f t="shared" si="5"/>
        <v/>
      </c>
    </row>
    <row r="85" spans="1:45" ht="14.25" customHeight="1" x14ac:dyDescent="0.2">
      <c r="A85" s="58">
        <v>15085030</v>
      </c>
      <c r="B85" s="59" t="s">
        <v>199</v>
      </c>
      <c r="C85" s="59" t="s">
        <v>195</v>
      </c>
      <c r="D85" s="73">
        <v>-72.359944440000007</v>
      </c>
      <c r="E85" s="73">
        <v>11.216749999999999</v>
      </c>
      <c r="F85" s="58">
        <v>118</v>
      </c>
      <c r="G85" s="58">
        <v>44</v>
      </c>
      <c r="H85" s="58">
        <v>44430</v>
      </c>
      <c r="I85" s="60" t="s">
        <v>35</v>
      </c>
      <c r="J85" s="60" t="s">
        <v>200</v>
      </c>
      <c r="K85" s="56">
        <v>28.15</v>
      </c>
      <c r="L85" s="56">
        <v>28.25</v>
      </c>
      <c r="M85" s="56">
        <v>28.05</v>
      </c>
      <c r="N85" s="56">
        <v>28.35</v>
      </c>
      <c r="O85" s="56">
        <v>29.25</v>
      </c>
      <c r="P85" s="56">
        <v>28.95</v>
      </c>
      <c r="Q85" s="56">
        <v>28.95</v>
      </c>
      <c r="R85" s="56">
        <v>28.9</v>
      </c>
      <c r="S85" s="56">
        <v>29</v>
      </c>
      <c r="T85" s="56">
        <v>29.2</v>
      </c>
      <c r="U85" s="56">
        <v>29.35</v>
      </c>
      <c r="V85" s="56">
        <v>29.55</v>
      </c>
      <c r="W85" s="56">
        <v>29.9</v>
      </c>
      <c r="X85" s="56">
        <v>30.15</v>
      </c>
      <c r="Y85" s="56">
        <v>29.7</v>
      </c>
      <c r="Z85" s="56">
        <v>30.05</v>
      </c>
      <c r="AA85" s="56">
        <v>29.55</v>
      </c>
      <c r="AB85" s="56">
        <v>29.3</v>
      </c>
      <c r="AC85" s="56">
        <v>29.1</v>
      </c>
      <c r="AD85" s="56">
        <v>29.45</v>
      </c>
      <c r="AE85" s="56">
        <v>30.35</v>
      </c>
      <c r="AF85" s="56">
        <v>29.95</v>
      </c>
      <c r="AG85" s="56">
        <v>28.75</v>
      </c>
      <c r="AH85" s="56">
        <v>29.15</v>
      </c>
      <c r="AI85" s="56">
        <v>29.85</v>
      </c>
      <c r="AJ85" s="56">
        <v>30.15</v>
      </c>
      <c r="AK85" s="56">
        <v>28.6</v>
      </c>
      <c r="AL85" s="56">
        <v>29.35</v>
      </c>
      <c r="AM85" s="56">
        <v>30.2</v>
      </c>
      <c r="AN85" s="56"/>
      <c r="AO85" s="56"/>
      <c r="AP85" s="58">
        <f t="shared" si="3"/>
        <v>29</v>
      </c>
      <c r="AQ85" s="71">
        <f t="shared" si="4"/>
        <v>29.293103448275868</v>
      </c>
      <c r="AR85" s="71">
        <f>IFERROR(VLOOKUP(A85,Climatologia_TMED!A:U,9+$E$2,FALSE),"")</f>
        <v>28.102380661341709</v>
      </c>
      <c r="AS85" s="71">
        <f t="shared" si="5"/>
        <v>1.1907227869341597</v>
      </c>
    </row>
    <row r="86" spans="1:45" ht="14.25" customHeight="1" x14ac:dyDescent="0.2">
      <c r="A86" s="58">
        <v>25025002</v>
      </c>
      <c r="B86" s="59" t="s">
        <v>201</v>
      </c>
      <c r="C86" s="59" t="s">
        <v>195</v>
      </c>
      <c r="D86" s="73">
        <v>-74.273638890000001</v>
      </c>
      <c r="E86" s="73">
        <v>9.3040555559999998</v>
      </c>
      <c r="F86" s="58">
        <v>25</v>
      </c>
      <c r="G86" s="58">
        <v>47</v>
      </c>
      <c r="H86" s="58">
        <v>47692</v>
      </c>
      <c r="I86" s="60" t="s">
        <v>26</v>
      </c>
      <c r="J86" s="60" t="s">
        <v>202</v>
      </c>
      <c r="K86" s="56">
        <v>31.55</v>
      </c>
      <c r="L86" s="56">
        <v>28.7</v>
      </c>
      <c r="M86" s="56">
        <v>28.55</v>
      </c>
      <c r="N86" s="56">
        <v>30.05</v>
      </c>
      <c r="O86" s="56">
        <v>32.950000000000003</v>
      </c>
      <c r="P86" s="56"/>
      <c r="Q86" s="56">
        <v>31.3</v>
      </c>
      <c r="R86" s="56">
        <v>31.35</v>
      </c>
      <c r="S86" s="56">
        <v>30.95</v>
      </c>
      <c r="T86" s="56">
        <v>31.45</v>
      </c>
      <c r="U86" s="56">
        <v>30.8</v>
      </c>
      <c r="V86" s="56">
        <v>31.1</v>
      </c>
      <c r="W86" s="56">
        <v>31.25</v>
      </c>
      <c r="X86" s="56">
        <v>31.8</v>
      </c>
      <c r="Y86" s="56">
        <v>32.5</v>
      </c>
      <c r="Z86" s="56">
        <v>32.5</v>
      </c>
      <c r="AA86" s="56">
        <v>30.1</v>
      </c>
      <c r="AB86" s="56">
        <v>31.35</v>
      </c>
      <c r="AC86" s="56">
        <v>30.25</v>
      </c>
      <c r="AD86" s="56"/>
      <c r="AE86" s="56">
        <v>28.55</v>
      </c>
      <c r="AF86" s="56">
        <v>32.5</v>
      </c>
      <c r="AG86" s="56">
        <v>29.05</v>
      </c>
      <c r="AH86" s="56">
        <v>30.9</v>
      </c>
      <c r="AI86" s="56">
        <v>32.049999999999997</v>
      </c>
      <c r="AJ86" s="56"/>
      <c r="AK86" s="56">
        <v>30.65</v>
      </c>
      <c r="AL86" s="56">
        <v>32.15</v>
      </c>
      <c r="AM86" s="56">
        <v>27.2</v>
      </c>
      <c r="AN86" s="56"/>
      <c r="AO86" s="56"/>
      <c r="AP86" s="58">
        <f t="shared" si="3"/>
        <v>26</v>
      </c>
      <c r="AQ86" s="71">
        <f t="shared" si="4"/>
        <v>30.82884615384615</v>
      </c>
      <c r="AR86" s="71">
        <f>IFERROR(VLOOKUP(A86,Climatologia_TMED!A:U,9+$E$2,FALSE),"")</f>
        <v>28.61460254923043</v>
      </c>
      <c r="AS86" s="71">
        <f t="shared" si="5"/>
        <v>2.2142436046157208</v>
      </c>
    </row>
    <row r="87" spans="1:45" ht="14.25" customHeight="1" x14ac:dyDescent="0.2">
      <c r="A87" s="58">
        <v>28015070</v>
      </c>
      <c r="B87" s="59" t="s">
        <v>203</v>
      </c>
      <c r="C87" s="59" t="s">
        <v>195</v>
      </c>
      <c r="D87" s="73">
        <v>-73.016388890000002</v>
      </c>
      <c r="E87" s="73">
        <v>10.566388890000001</v>
      </c>
      <c r="F87" s="58">
        <v>255</v>
      </c>
      <c r="G87" s="58">
        <v>44</v>
      </c>
      <c r="H87" s="58">
        <v>44855</v>
      </c>
      <c r="I87" s="60" t="s">
        <v>35</v>
      </c>
      <c r="J87" s="60" t="s">
        <v>204</v>
      </c>
      <c r="K87" s="56">
        <v>29.05</v>
      </c>
      <c r="L87" s="56">
        <v>27.05</v>
      </c>
      <c r="M87" s="56">
        <v>27.65</v>
      </c>
      <c r="N87" s="56">
        <v>28.15</v>
      </c>
      <c r="O87" s="56">
        <v>30</v>
      </c>
      <c r="P87" s="56">
        <v>30.05</v>
      </c>
      <c r="Q87" s="56">
        <v>30.8</v>
      </c>
      <c r="R87" s="56">
        <v>31.1</v>
      </c>
      <c r="S87" s="56">
        <v>30.25</v>
      </c>
      <c r="T87" s="56">
        <v>28.75</v>
      </c>
      <c r="U87" s="56">
        <v>28.65</v>
      </c>
      <c r="V87" s="56">
        <v>28.25</v>
      </c>
      <c r="W87" s="56">
        <v>28.75</v>
      </c>
      <c r="X87" s="56">
        <v>27.75</v>
      </c>
      <c r="Y87" s="56">
        <v>28.9</v>
      </c>
      <c r="Z87" s="56">
        <v>31.25</v>
      </c>
      <c r="AA87" s="56">
        <v>29.95</v>
      </c>
      <c r="AB87" s="56">
        <v>29.8</v>
      </c>
      <c r="AC87" s="56">
        <v>30.65</v>
      </c>
      <c r="AD87" s="56">
        <v>31.8</v>
      </c>
      <c r="AE87" s="56">
        <v>27.35</v>
      </c>
      <c r="AF87" s="56">
        <v>28.75</v>
      </c>
      <c r="AG87" s="56">
        <v>31.45</v>
      </c>
      <c r="AH87" s="56">
        <v>28.65</v>
      </c>
      <c r="AI87" s="56">
        <v>30.65</v>
      </c>
      <c r="AJ87" s="56">
        <v>29.45</v>
      </c>
      <c r="AK87" s="56">
        <v>28.85</v>
      </c>
      <c r="AL87" s="56">
        <v>31.35</v>
      </c>
      <c r="AM87" s="56">
        <v>30.65</v>
      </c>
      <c r="AN87" s="56"/>
      <c r="AO87" s="56"/>
      <c r="AP87" s="58">
        <f t="shared" si="3"/>
        <v>29</v>
      </c>
      <c r="AQ87" s="71">
        <f t="shared" si="4"/>
        <v>29.508620689655171</v>
      </c>
      <c r="AR87" s="71">
        <f>IFERROR(VLOOKUP(A87,Climatologia_TMED!A:U,9+$E$2,FALSE),"")</f>
        <v>27.94632215708123</v>
      </c>
      <c r="AS87" s="71">
        <f t="shared" si="5"/>
        <v>1.5622985325739407</v>
      </c>
    </row>
    <row r="88" spans="1:45" ht="14.25" customHeight="1" x14ac:dyDescent="0.2">
      <c r="A88" s="58">
        <v>28035010</v>
      </c>
      <c r="B88" s="59" t="s">
        <v>205</v>
      </c>
      <c r="C88" s="59" t="s">
        <v>195</v>
      </c>
      <c r="D88" s="73">
        <v>-73.547388889999993</v>
      </c>
      <c r="E88" s="73">
        <v>10.190666670000001</v>
      </c>
      <c r="F88" s="58">
        <v>70</v>
      </c>
      <c r="G88" s="58">
        <v>20</v>
      </c>
      <c r="H88" s="58">
        <v>20001</v>
      </c>
      <c r="I88" s="60" t="s">
        <v>38</v>
      </c>
      <c r="J88" s="60" t="s">
        <v>39</v>
      </c>
      <c r="K88" s="56">
        <v>32.85</v>
      </c>
      <c r="L88" s="56">
        <v>29.333333333333329</v>
      </c>
      <c r="M88" s="56">
        <v>29.25</v>
      </c>
      <c r="N88" s="56">
        <v>31.35</v>
      </c>
      <c r="O88" s="56">
        <v>32.200000000000003</v>
      </c>
      <c r="P88" s="56">
        <v>33.150000000000013</v>
      </c>
      <c r="Q88" s="56">
        <v>31.35</v>
      </c>
      <c r="R88" s="56"/>
      <c r="S88" s="56">
        <v>32.950000000000003</v>
      </c>
      <c r="T88" s="56">
        <v>32.25</v>
      </c>
      <c r="U88" s="56">
        <v>32.25</v>
      </c>
      <c r="V88" s="56">
        <v>30.25</v>
      </c>
      <c r="W88" s="56">
        <v>31.05</v>
      </c>
      <c r="X88" s="56"/>
      <c r="Y88" s="56">
        <v>31.3</v>
      </c>
      <c r="Z88" s="56">
        <v>32.549999999999997</v>
      </c>
      <c r="AA88" s="56">
        <v>29.6</v>
      </c>
      <c r="AB88" s="56">
        <v>30.35</v>
      </c>
      <c r="AC88" s="56">
        <v>32.5</v>
      </c>
      <c r="AD88" s="56">
        <v>33.450000000000003</v>
      </c>
      <c r="AE88" s="56">
        <v>30.8</v>
      </c>
      <c r="AF88" s="56">
        <v>33.450000000000003</v>
      </c>
      <c r="AG88" s="56">
        <v>31</v>
      </c>
      <c r="AH88" s="56"/>
      <c r="AI88" s="56">
        <v>30.65</v>
      </c>
      <c r="AJ88" s="56">
        <v>31.05</v>
      </c>
      <c r="AK88" s="56">
        <v>31.7</v>
      </c>
      <c r="AL88" s="56">
        <v>33.549999999999997</v>
      </c>
      <c r="AM88" s="56">
        <v>31.65</v>
      </c>
      <c r="AN88" s="56"/>
      <c r="AO88" s="56"/>
      <c r="AP88" s="58">
        <f t="shared" si="3"/>
        <v>26</v>
      </c>
      <c r="AQ88" s="71">
        <f t="shared" si="4"/>
        <v>31.608974358974361</v>
      </c>
      <c r="AR88" s="71">
        <f>IFERROR(VLOOKUP(A88,Climatologia_TMED!A:U,9+$E$2,FALSE),"")</f>
        <v>28.992794222748241</v>
      </c>
      <c r="AS88" s="71">
        <f t="shared" si="5"/>
        <v>2.6161801362261201</v>
      </c>
    </row>
    <row r="89" spans="1:45" ht="14.25" customHeight="1" x14ac:dyDescent="0.2">
      <c r="A89" s="58">
        <v>28035020</v>
      </c>
      <c r="B89" s="59" t="s">
        <v>206</v>
      </c>
      <c r="C89" s="59" t="s">
        <v>195</v>
      </c>
      <c r="D89" s="73">
        <v>-73.319444439999998</v>
      </c>
      <c r="E89" s="73">
        <v>10.363055559999999</v>
      </c>
      <c r="F89" s="58">
        <v>110</v>
      </c>
      <c r="G89" s="58">
        <v>20</v>
      </c>
      <c r="H89" s="58">
        <v>20001</v>
      </c>
      <c r="I89" s="60" t="s">
        <v>38</v>
      </c>
      <c r="J89" s="60" t="s">
        <v>39</v>
      </c>
      <c r="K89" s="56">
        <v>32.299999999999997</v>
      </c>
      <c r="L89" s="56">
        <v>29.25</v>
      </c>
      <c r="M89" s="56">
        <v>29.15</v>
      </c>
      <c r="N89" s="56"/>
      <c r="O89" s="56"/>
      <c r="P89" s="56">
        <v>32.299999999999997</v>
      </c>
      <c r="Q89" s="56">
        <v>31.95</v>
      </c>
      <c r="R89" s="56">
        <v>32.85</v>
      </c>
      <c r="S89" s="56">
        <v>31.75</v>
      </c>
      <c r="T89" s="56">
        <v>31.35</v>
      </c>
      <c r="U89" s="56">
        <v>32.299999999999997</v>
      </c>
      <c r="V89" s="56">
        <v>31.25</v>
      </c>
      <c r="W89" s="56">
        <v>31.35</v>
      </c>
      <c r="X89" s="56">
        <v>31.5</v>
      </c>
      <c r="Y89" s="56">
        <v>33.1</v>
      </c>
      <c r="Z89" s="56">
        <v>32.950000000000003</v>
      </c>
      <c r="AA89" s="56">
        <v>30.1</v>
      </c>
      <c r="AB89" s="56">
        <v>31.55</v>
      </c>
      <c r="AC89" s="56">
        <v>33.1</v>
      </c>
      <c r="AD89" s="56">
        <v>33.599999999999987</v>
      </c>
      <c r="AE89" s="56">
        <v>29.9</v>
      </c>
      <c r="AF89" s="56">
        <v>32.25</v>
      </c>
      <c r="AG89" s="56">
        <v>33.200000000000003</v>
      </c>
      <c r="AH89" s="56">
        <v>32.6</v>
      </c>
      <c r="AI89" s="56">
        <v>33.299999999999997</v>
      </c>
      <c r="AJ89" s="56">
        <v>32.799999999999997</v>
      </c>
      <c r="AK89" s="56">
        <v>31.7</v>
      </c>
      <c r="AL89" s="56">
        <v>34</v>
      </c>
      <c r="AM89" s="56">
        <v>33.25</v>
      </c>
      <c r="AN89" s="56"/>
      <c r="AO89" s="56"/>
      <c r="AP89" s="58">
        <f t="shared" si="3"/>
        <v>27</v>
      </c>
      <c r="AQ89" s="71">
        <f t="shared" si="4"/>
        <v>32.025925925925925</v>
      </c>
      <c r="AR89" s="71">
        <f>IFERROR(VLOOKUP(A89,Climatologia_TMED!A:U,9+$E$2,FALSE),"")</f>
        <v>28.340344597004769</v>
      </c>
      <c r="AS89" s="71">
        <f t="shared" si="5"/>
        <v>3.6855813289211561</v>
      </c>
    </row>
    <row r="90" spans="1:45" ht="14.25" customHeight="1" x14ac:dyDescent="0.2">
      <c r="A90" s="58">
        <v>23125100</v>
      </c>
      <c r="B90" s="59" t="s">
        <v>207</v>
      </c>
      <c r="C90" s="59" t="s">
        <v>208</v>
      </c>
      <c r="D90" s="73">
        <v>-73.943111110000004</v>
      </c>
      <c r="E90" s="73">
        <v>5.5149166669999996</v>
      </c>
      <c r="F90" s="58">
        <v>2200</v>
      </c>
      <c r="G90" s="58">
        <v>15</v>
      </c>
      <c r="H90" s="58">
        <v>15109</v>
      </c>
      <c r="I90" s="60" t="s">
        <v>209</v>
      </c>
      <c r="J90" s="60" t="s">
        <v>207</v>
      </c>
      <c r="K90" s="56">
        <v>17.649999999999999</v>
      </c>
      <c r="L90" s="56">
        <v>15.95</v>
      </c>
      <c r="M90" s="56">
        <v>16.350000000000001</v>
      </c>
      <c r="N90" s="56">
        <v>15.8</v>
      </c>
      <c r="O90" s="56">
        <v>17.05</v>
      </c>
      <c r="P90" s="56">
        <v>18.05</v>
      </c>
      <c r="Q90" s="56">
        <v>16.3</v>
      </c>
      <c r="R90" s="56">
        <v>16.25</v>
      </c>
      <c r="S90" s="56">
        <v>17.399999999999999</v>
      </c>
      <c r="T90" s="56">
        <v>17.25</v>
      </c>
      <c r="U90" s="56">
        <v>16.55</v>
      </c>
      <c r="V90" s="56">
        <v>17.3</v>
      </c>
      <c r="W90" s="56">
        <v>17.100000000000001</v>
      </c>
      <c r="X90" s="56">
        <v>17.399999999999999</v>
      </c>
      <c r="Y90" s="56">
        <v>17.8</v>
      </c>
      <c r="Z90" s="56">
        <v>16.850000000000001</v>
      </c>
      <c r="AA90" s="56">
        <v>17.649999999999999</v>
      </c>
      <c r="AB90" s="56">
        <v>17.25</v>
      </c>
      <c r="AC90" s="56">
        <v>18.05</v>
      </c>
      <c r="AD90" s="56">
        <v>19.7</v>
      </c>
      <c r="AE90" s="56">
        <v>16.899999999999999</v>
      </c>
      <c r="AF90" s="56">
        <v>18.899999999999999</v>
      </c>
      <c r="AG90" s="56">
        <v>17.55</v>
      </c>
      <c r="AH90" s="56">
        <v>17.25</v>
      </c>
      <c r="AI90" s="56">
        <v>17.25</v>
      </c>
      <c r="AJ90" s="56">
        <v>17.350000000000001</v>
      </c>
      <c r="AK90" s="56">
        <v>16.600000000000001</v>
      </c>
      <c r="AL90" s="56">
        <v>18.100000000000001</v>
      </c>
      <c r="AM90" s="56">
        <v>16.600000000000001</v>
      </c>
      <c r="AN90" s="56"/>
      <c r="AO90" s="56"/>
      <c r="AP90" s="58">
        <f t="shared" si="3"/>
        <v>29</v>
      </c>
      <c r="AQ90" s="71">
        <f t="shared" si="4"/>
        <v>17.248275862068969</v>
      </c>
      <c r="AR90" s="71">
        <f>IFERROR(VLOOKUP(A90,Climatologia_TMED!A:U,9+$E$2,FALSE),"")</f>
        <v>16.149559139784909</v>
      </c>
      <c r="AS90" s="71">
        <f t="shared" si="5"/>
        <v>1.0987167222840597</v>
      </c>
    </row>
    <row r="91" spans="1:45" ht="14.25" customHeight="1" x14ac:dyDescent="0.2">
      <c r="A91" s="58">
        <v>23125140</v>
      </c>
      <c r="B91" s="59" t="s">
        <v>210</v>
      </c>
      <c r="C91" s="59" t="s">
        <v>208</v>
      </c>
      <c r="D91" s="73">
        <v>-74.182416669999995</v>
      </c>
      <c r="E91" s="73">
        <v>5.5208333329999997</v>
      </c>
      <c r="F91" s="58">
        <v>1250</v>
      </c>
      <c r="G91" s="58">
        <v>15</v>
      </c>
      <c r="H91" s="58">
        <v>15580</v>
      </c>
      <c r="I91" s="60" t="s">
        <v>209</v>
      </c>
      <c r="J91" s="60" t="s">
        <v>211</v>
      </c>
      <c r="K91" s="56">
        <v>23.06666666666667</v>
      </c>
      <c r="L91" s="56">
        <v>22.06666666666667</v>
      </c>
      <c r="M91" s="56">
        <v>22.8</v>
      </c>
      <c r="N91" s="56">
        <v>22.733333333333331</v>
      </c>
      <c r="O91" s="56">
        <v>23</v>
      </c>
      <c r="P91" s="56">
        <v>24.06666666666667</v>
      </c>
      <c r="Q91" s="56">
        <v>23.733333333333331</v>
      </c>
      <c r="R91" s="56">
        <v>23</v>
      </c>
      <c r="S91" s="56">
        <v>24.13333333333334</v>
      </c>
      <c r="T91" s="56">
        <v>23.86666666666666</v>
      </c>
      <c r="U91" s="56">
        <v>23.4</v>
      </c>
      <c r="V91" s="56">
        <v>23.4</v>
      </c>
      <c r="W91" s="56">
        <v>23.2</v>
      </c>
      <c r="X91" s="56">
        <v>23.8</v>
      </c>
      <c r="Y91" s="56">
        <v>23.733333333333331</v>
      </c>
      <c r="Z91" s="56">
        <v>23.666666666666671</v>
      </c>
      <c r="AA91" s="56">
        <v>22.8</v>
      </c>
      <c r="AB91" s="56">
        <v>22.466666666666669</v>
      </c>
      <c r="AC91" s="56">
        <v>23.066666666666659</v>
      </c>
      <c r="AD91" s="56">
        <v>24.533333333333331</v>
      </c>
      <c r="AE91" s="56">
        <v>22.6</v>
      </c>
      <c r="AF91" s="56">
        <v>23.466666666666669</v>
      </c>
      <c r="AG91" s="56">
        <v>23.666666666666671</v>
      </c>
      <c r="AH91" s="56">
        <v>23.266666666666669</v>
      </c>
      <c r="AI91" s="56">
        <v>24.066666666666659</v>
      </c>
      <c r="AJ91" s="56">
        <v>23.93333333333333</v>
      </c>
      <c r="AK91" s="56">
        <v>23.666666666666671</v>
      </c>
      <c r="AL91" s="56">
        <v>24.533333333333331</v>
      </c>
      <c r="AM91" s="56">
        <v>22.466666666666669</v>
      </c>
      <c r="AN91" s="56"/>
      <c r="AO91" s="56"/>
      <c r="AP91" s="58">
        <f t="shared" si="3"/>
        <v>29</v>
      </c>
      <c r="AQ91" s="71">
        <f t="shared" si="4"/>
        <v>23.386206896551723</v>
      </c>
      <c r="AR91" s="71">
        <f>IFERROR(VLOOKUP(A91,Climatologia_TMED!A:U,9+$E$2,FALSE),"")</f>
        <v>21.984922247667029</v>
      </c>
      <c r="AS91" s="71">
        <f t="shared" si="5"/>
        <v>1.401284648884694</v>
      </c>
    </row>
    <row r="92" spans="1:45" ht="14.25" customHeight="1" x14ac:dyDescent="0.2">
      <c r="A92" s="58">
        <v>24015090</v>
      </c>
      <c r="B92" s="59" t="s">
        <v>212</v>
      </c>
      <c r="C92" s="59" t="s">
        <v>208</v>
      </c>
      <c r="D92" s="73">
        <v>-73.602277779999994</v>
      </c>
      <c r="E92" s="73">
        <v>5.7106666669999999</v>
      </c>
      <c r="F92" s="58">
        <v>2300</v>
      </c>
      <c r="G92" s="58">
        <v>15</v>
      </c>
      <c r="H92" s="58">
        <v>15696</v>
      </c>
      <c r="I92" s="60" t="s">
        <v>209</v>
      </c>
      <c r="J92" s="60" t="s">
        <v>213</v>
      </c>
      <c r="K92" s="56">
        <v>18.05</v>
      </c>
      <c r="L92" s="56">
        <v>16.8</v>
      </c>
      <c r="M92" s="56"/>
      <c r="N92" s="56"/>
      <c r="O92" s="56">
        <v>17.95</v>
      </c>
      <c r="P92" s="56">
        <v>18</v>
      </c>
      <c r="Q92" s="56">
        <v>17.55</v>
      </c>
      <c r="R92" s="56">
        <v>16.8</v>
      </c>
      <c r="S92" s="56">
        <v>17.7</v>
      </c>
      <c r="T92" s="56">
        <v>18.2</v>
      </c>
      <c r="U92" s="56">
        <v>18.55</v>
      </c>
      <c r="V92" s="56">
        <v>18.850000000000001</v>
      </c>
      <c r="W92" s="56">
        <v>17.149999999999999</v>
      </c>
      <c r="X92" s="56">
        <v>17.850000000000001</v>
      </c>
      <c r="Y92" s="56"/>
      <c r="Z92" s="56"/>
      <c r="AA92" s="56"/>
      <c r="AB92" s="56">
        <v>18.149999999999999</v>
      </c>
      <c r="AC92" s="56">
        <v>18.2</v>
      </c>
      <c r="AD92" s="56">
        <v>18.75</v>
      </c>
      <c r="AE92" s="56">
        <v>17.899999999999999</v>
      </c>
      <c r="AF92" s="56">
        <v>18.649999999999999</v>
      </c>
      <c r="AG92" s="56">
        <v>18.899999999999999</v>
      </c>
      <c r="AH92" s="56">
        <v>18.25</v>
      </c>
      <c r="AI92" s="56">
        <v>18.45</v>
      </c>
      <c r="AJ92" s="56">
        <v>18.25</v>
      </c>
      <c r="AK92" s="56">
        <v>18.600000000000001</v>
      </c>
      <c r="AL92" s="56">
        <v>19.05</v>
      </c>
      <c r="AM92" s="56">
        <v>17.3</v>
      </c>
      <c r="AN92" s="56"/>
      <c r="AO92" s="56"/>
      <c r="AP92" s="58">
        <f t="shared" si="3"/>
        <v>24</v>
      </c>
      <c r="AQ92" s="71">
        <f t="shared" si="4"/>
        <v>18.079166666666662</v>
      </c>
      <c r="AR92" s="71">
        <f>IFERROR(VLOOKUP(A92,Climatologia_TMED!A:U,9+$E$2,FALSE),"")</f>
        <v>16.47876095033088</v>
      </c>
      <c r="AS92" s="71">
        <f t="shared" si="5"/>
        <v>1.6004057163357821</v>
      </c>
    </row>
    <row r="93" spans="1:45" ht="14.25" customHeight="1" x14ac:dyDescent="0.2">
      <c r="A93" s="58">
        <v>24015220</v>
      </c>
      <c r="B93" s="59" t="s">
        <v>214</v>
      </c>
      <c r="C93" s="59" t="s">
        <v>208</v>
      </c>
      <c r="D93" s="73">
        <v>-73.495777779999997</v>
      </c>
      <c r="E93" s="73">
        <v>5.5093888890000002</v>
      </c>
      <c r="F93" s="58">
        <v>2600</v>
      </c>
      <c r="G93" s="58">
        <v>15</v>
      </c>
      <c r="H93" s="58">
        <v>15646</v>
      </c>
      <c r="I93" s="60" t="s">
        <v>209</v>
      </c>
      <c r="J93" s="60" t="s">
        <v>215</v>
      </c>
      <c r="K93" s="56">
        <v>15.5</v>
      </c>
      <c r="L93" s="56">
        <v>13.9</v>
      </c>
      <c r="M93" s="56">
        <v>15.3</v>
      </c>
      <c r="N93" s="56">
        <v>16.05</v>
      </c>
      <c r="O93" s="56">
        <v>15.5</v>
      </c>
      <c r="P93" s="56">
        <v>14.3</v>
      </c>
      <c r="Q93" s="56">
        <v>15.65</v>
      </c>
      <c r="R93" s="56">
        <v>16.100000000000001</v>
      </c>
      <c r="S93" s="56">
        <v>14.7</v>
      </c>
      <c r="T93" s="56">
        <v>15.6</v>
      </c>
      <c r="U93" s="56">
        <v>16.3</v>
      </c>
      <c r="V93" s="56">
        <v>15.25</v>
      </c>
      <c r="W93" s="56">
        <v>15.5</v>
      </c>
      <c r="X93" s="56">
        <v>14.25</v>
      </c>
      <c r="Y93" s="56">
        <v>16</v>
      </c>
      <c r="Z93" s="56">
        <v>15.15</v>
      </c>
      <c r="AA93" s="56">
        <v>15.55</v>
      </c>
      <c r="AB93" s="56">
        <v>16.149999999999999</v>
      </c>
      <c r="AC93" s="56">
        <v>14.55</v>
      </c>
      <c r="AD93" s="56">
        <v>15</v>
      </c>
      <c r="AE93" s="56">
        <v>13.45</v>
      </c>
      <c r="AF93" s="56">
        <v>14.9</v>
      </c>
      <c r="AG93" s="56">
        <v>15.75</v>
      </c>
      <c r="AH93" s="56">
        <v>15.7</v>
      </c>
      <c r="AI93" s="56">
        <v>15.15</v>
      </c>
      <c r="AJ93" s="56">
        <v>15.1</v>
      </c>
      <c r="AK93" s="56">
        <v>14.65</v>
      </c>
      <c r="AL93" s="56"/>
      <c r="AM93" s="56"/>
      <c r="AN93" s="56"/>
      <c r="AO93" s="56"/>
      <c r="AP93" s="58">
        <f t="shared" si="3"/>
        <v>27</v>
      </c>
      <c r="AQ93" s="71">
        <f t="shared" si="4"/>
        <v>15.22222222222222</v>
      </c>
      <c r="AR93" s="71">
        <f>IFERROR(VLOOKUP(A93,Climatologia_TMED!A:U,9+$E$2,FALSE),"")</f>
        <v>14.53604599937786</v>
      </c>
      <c r="AS93" s="71">
        <f t="shared" si="5"/>
        <v>0.68617622284435953</v>
      </c>
    </row>
    <row r="94" spans="1:45" ht="14.25" customHeight="1" x14ac:dyDescent="0.2">
      <c r="A94" s="58">
        <v>24015300</v>
      </c>
      <c r="B94" s="59" t="s">
        <v>216</v>
      </c>
      <c r="C94" s="59" t="s">
        <v>208</v>
      </c>
      <c r="D94" s="73">
        <v>-73.517740000000003</v>
      </c>
      <c r="E94" s="73">
        <v>5.6432599999999997</v>
      </c>
      <c r="F94" s="58">
        <v>2174</v>
      </c>
      <c r="G94" s="58">
        <v>15</v>
      </c>
      <c r="H94" s="58">
        <v>15407</v>
      </c>
      <c r="I94" s="60" t="s">
        <v>209</v>
      </c>
      <c r="J94" s="60" t="s">
        <v>217</v>
      </c>
      <c r="K94" s="56">
        <v>20.06666666666667</v>
      </c>
      <c r="L94" s="56"/>
      <c r="M94" s="56">
        <v>18.733333333333331</v>
      </c>
      <c r="N94" s="56">
        <v>19.633333333333329</v>
      </c>
      <c r="O94" s="56"/>
      <c r="P94" s="56"/>
      <c r="Q94" s="56">
        <v>18.266666666666669</v>
      </c>
      <c r="R94" s="56">
        <v>18.399999999999999</v>
      </c>
      <c r="S94" s="56">
        <v>19.733333333333331</v>
      </c>
      <c r="T94" s="56">
        <v>19.93333333333333</v>
      </c>
      <c r="U94" s="56">
        <v>20.2</v>
      </c>
      <c r="V94" s="56"/>
      <c r="W94" s="56">
        <v>20.533333333333331</v>
      </c>
      <c r="X94" s="56">
        <v>20.399999999999999</v>
      </c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8">
        <f t="shared" si="3"/>
        <v>10</v>
      </c>
      <c r="AQ94" s="71" t="str">
        <f t="shared" si="4"/>
        <v/>
      </c>
      <c r="AR94" s="71">
        <f>IFERROR(VLOOKUP(A94,Climatologia_TMED!A:U,9+$E$2,FALSE),"")</f>
        <v>17.46670551744867</v>
      </c>
      <c r="AS94" s="71" t="str">
        <f t="shared" si="5"/>
        <v/>
      </c>
    </row>
    <row r="95" spans="1:45" ht="14.25" customHeight="1" x14ac:dyDescent="0.2">
      <c r="A95" s="58">
        <v>24015360</v>
      </c>
      <c r="B95" s="59" t="s">
        <v>218</v>
      </c>
      <c r="C95" s="59" t="s">
        <v>208</v>
      </c>
      <c r="D95" s="73">
        <v>-73.759</v>
      </c>
      <c r="E95" s="73">
        <v>5.6962222220000003</v>
      </c>
      <c r="F95" s="58">
        <v>2550</v>
      </c>
      <c r="G95" s="58">
        <v>15</v>
      </c>
      <c r="H95" s="58">
        <v>15632</v>
      </c>
      <c r="I95" s="60" t="s">
        <v>209</v>
      </c>
      <c r="J95" s="60" t="s">
        <v>219</v>
      </c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6"/>
      <c r="AL95" s="56"/>
      <c r="AM95" s="56"/>
      <c r="AN95" s="56"/>
      <c r="AO95" s="56"/>
      <c r="AP95" s="58">
        <f t="shared" si="3"/>
        <v>0</v>
      </c>
      <c r="AQ95" s="71" t="str">
        <f t="shared" si="4"/>
        <v/>
      </c>
      <c r="AR95" s="71">
        <f>IFERROR(VLOOKUP(A95,Climatologia_TMED!A:U,9+$E$2,FALSE),"")</f>
        <v>14.999439006303289</v>
      </c>
      <c r="AS95" s="71" t="str">
        <f t="shared" si="5"/>
        <v/>
      </c>
    </row>
    <row r="96" spans="1:45" ht="14.25" customHeight="1" x14ac:dyDescent="0.2">
      <c r="A96" s="58">
        <v>24035040</v>
      </c>
      <c r="B96" s="59" t="s">
        <v>220</v>
      </c>
      <c r="C96" s="59" t="s">
        <v>208</v>
      </c>
      <c r="D96" s="73">
        <v>-73.208777777999998</v>
      </c>
      <c r="E96" s="73">
        <v>5.5791944439999996</v>
      </c>
      <c r="F96" s="58">
        <v>2700</v>
      </c>
      <c r="G96" s="58">
        <v>15</v>
      </c>
      <c r="H96" s="58">
        <v>15814</v>
      </c>
      <c r="I96" s="60" t="s">
        <v>209</v>
      </c>
      <c r="J96" s="60" t="s">
        <v>221</v>
      </c>
      <c r="K96" s="56">
        <v>13.75</v>
      </c>
      <c r="L96" s="56">
        <v>13</v>
      </c>
      <c r="M96" s="56">
        <v>13.1</v>
      </c>
      <c r="N96" s="56">
        <v>12.95</v>
      </c>
      <c r="O96" s="56">
        <v>13.2</v>
      </c>
      <c r="P96" s="56">
        <v>13.85</v>
      </c>
      <c r="Q96" s="56">
        <v>13.55</v>
      </c>
      <c r="R96" s="56">
        <v>12.1</v>
      </c>
      <c r="S96" s="56">
        <v>11.65</v>
      </c>
      <c r="T96" s="56">
        <v>12.65</v>
      </c>
      <c r="U96" s="56">
        <v>14</v>
      </c>
      <c r="V96" s="56">
        <v>13.8</v>
      </c>
      <c r="W96" s="56">
        <v>13.6</v>
      </c>
      <c r="X96" s="56">
        <v>12.95</v>
      </c>
      <c r="Y96" s="56">
        <v>13.05</v>
      </c>
      <c r="Z96" s="56">
        <v>13.5</v>
      </c>
      <c r="AA96" s="56">
        <v>12.8</v>
      </c>
      <c r="AB96" s="56">
        <v>13.05</v>
      </c>
      <c r="AC96" s="56">
        <v>13.5</v>
      </c>
      <c r="AD96" s="56">
        <v>13.25</v>
      </c>
      <c r="AE96" s="56">
        <v>12.45</v>
      </c>
      <c r="AF96" s="56">
        <v>12.75</v>
      </c>
      <c r="AG96" s="56">
        <v>13.05</v>
      </c>
      <c r="AH96" s="56">
        <v>13.35</v>
      </c>
      <c r="AI96" s="56">
        <v>12.55</v>
      </c>
      <c r="AJ96" s="56">
        <v>13.65</v>
      </c>
      <c r="AK96" s="56">
        <v>13.9</v>
      </c>
      <c r="AL96" s="56">
        <v>14.2</v>
      </c>
      <c r="AM96" s="56">
        <v>14.1</v>
      </c>
      <c r="AN96" s="56"/>
      <c r="AO96" s="56"/>
      <c r="AP96" s="58">
        <f t="shared" si="3"/>
        <v>29</v>
      </c>
      <c r="AQ96" s="71">
        <f t="shared" si="4"/>
        <v>13.217241379310344</v>
      </c>
      <c r="AR96" s="71" t="str">
        <f>IFERROR(VLOOKUP(A96,Climatologia_TMED!A:U,9+$E$2,FALSE),"")</f>
        <v/>
      </c>
      <c r="AS96" s="71" t="str">
        <f t="shared" si="5"/>
        <v/>
      </c>
    </row>
    <row r="97" spans="1:45" ht="14.25" customHeight="1" x14ac:dyDescent="0.2">
      <c r="A97" s="58">
        <v>24035070</v>
      </c>
      <c r="B97" s="59" t="s">
        <v>222</v>
      </c>
      <c r="C97" s="59" t="s">
        <v>208</v>
      </c>
      <c r="D97" s="73">
        <v>-72.409194439999993</v>
      </c>
      <c r="E97" s="73">
        <v>6.463472222</v>
      </c>
      <c r="F97" s="58">
        <v>2963</v>
      </c>
      <c r="G97" s="58">
        <v>15</v>
      </c>
      <c r="H97" s="58">
        <v>15332</v>
      </c>
      <c r="I97" s="60" t="s">
        <v>209</v>
      </c>
      <c r="J97" s="60" t="s">
        <v>223</v>
      </c>
      <c r="K97" s="56">
        <v>15.3</v>
      </c>
      <c r="L97" s="56">
        <v>13.33333333333333</v>
      </c>
      <c r="M97" s="56">
        <v>14.5</v>
      </c>
      <c r="N97" s="56">
        <v>14.93333333333333</v>
      </c>
      <c r="O97" s="56">
        <v>15.3</v>
      </c>
      <c r="P97" s="56">
        <v>15.16666666666667</v>
      </c>
      <c r="Q97" s="56">
        <v>14.1</v>
      </c>
      <c r="R97" s="56">
        <v>14.06666666666667</v>
      </c>
      <c r="S97" s="56">
        <v>15.233333333333331</v>
      </c>
      <c r="T97" s="56">
        <v>15.133333333333329</v>
      </c>
      <c r="U97" s="56">
        <v>14.8</v>
      </c>
      <c r="V97" s="56">
        <v>13.733333333333331</v>
      </c>
      <c r="W97" s="56">
        <v>13.93333333333333</v>
      </c>
      <c r="X97" s="56">
        <v>14.633333333333329</v>
      </c>
      <c r="Y97" s="56">
        <v>15.33333333333333</v>
      </c>
      <c r="Z97" s="56">
        <v>15.03333333333333</v>
      </c>
      <c r="AA97" s="56">
        <v>15.2</v>
      </c>
      <c r="AB97" s="56">
        <v>14.8</v>
      </c>
      <c r="AC97" s="56">
        <v>15.46666666666667</v>
      </c>
      <c r="AD97" s="56">
        <v>15.2</v>
      </c>
      <c r="AE97" s="56">
        <v>13.8</v>
      </c>
      <c r="AF97" s="56">
        <v>14.43333333333333</v>
      </c>
      <c r="AG97" s="56">
        <v>13.46666666666667</v>
      </c>
      <c r="AH97" s="56">
        <v>14.53333333333333</v>
      </c>
      <c r="AI97" s="56">
        <v>13.83333333333333</v>
      </c>
      <c r="AJ97" s="56">
        <v>15.133333333333329</v>
      </c>
      <c r="AK97" s="56">
        <v>15.46666666666667</v>
      </c>
      <c r="AL97" s="56">
        <v>15.7</v>
      </c>
      <c r="AM97" s="56">
        <v>14.266666666666669</v>
      </c>
      <c r="AN97" s="56"/>
      <c r="AO97" s="56"/>
      <c r="AP97" s="58">
        <f t="shared" si="3"/>
        <v>29</v>
      </c>
      <c r="AQ97" s="71">
        <f t="shared" si="4"/>
        <v>14.683908045977011</v>
      </c>
      <c r="AR97" s="71" t="str">
        <f>IFERROR(VLOOKUP(A97,Climatologia_TMED!A:U,9+$E$2,FALSE),"")</f>
        <v/>
      </c>
      <c r="AS97" s="71" t="str">
        <f t="shared" si="5"/>
        <v/>
      </c>
    </row>
    <row r="98" spans="1:45" ht="14.25" customHeight="1" x14ac:dyDescent="0.2">
      <c r="A98" s="58">
        <v>24035120</v>
      </c>
      <c r="B98" s="59" t="s">
        <v>224</v>
      </c>
      <c r="C98" s="59" t="s">
        <v>208</v>
      </c>
      <c r="D98" s="73">
        <v>-73.074472220000004</v>
      </c>
      <c r="E98" s="73">
        <v>5.8024444439999998</v>
      </c>
      <c r="F98" s="58">
        <v>2485</v>
      </c>
      <c r="G98" s="58">
        <v>15</v>
      </c>
      <c r="H98" s="58">
        <v>15238</v>
      </c>
      <c r="I98" s="60" t="s">
        <v>209</v>
      </c>
      <c r="J98" s="60" t="s">
        <v>225</v>
      </c>
      <c r="K98" s="56">
        <v>16.733333333333331</v>
      </c>
      <c r="L98" s="56"/>
      <c r="M98" s="56"/>
      <c r="N98" s="56"/>
      <c r="O98" s="56"/>
      <c r="P98" s="56"/>
      <c r="Q98" s="56">
        <v>15.33333333333333</v>
      </c>
      <c r="R98" s="56">
        <v>16.533333333333331</v>
      </c>
      <c r="S98" s="56">
        <v>15.6</v>
      </c>
      <c r="T98" s="56">
        <v>14.93333333333333</v>
      </c>
      <c r="U98" s="56">
        <v>16.666666666666671</v>
      </c>
      <c r="V98" s="56">
        <v>15.96666666666667</v>
      </c>
      <c r="W98" s="56"/>
      <c r="X98" s="56">
        <v>15.03333333333333</v>
      </c>
      <c r="Y98" s="56"/>
      <c r="Z98" s="56">
        <v>16.133333333333329</v>
      </c>
      <c r="AA98" s="56">
        <v>16.166666666666671</v>
      </c>
      <c r="AB98" s="56">
        <v>16.266666666666669</v>
      </c>
      <c r="AC98" s="56">
        <v>17.666666666666671</v>
      </c>
      <c r="AD98" s="56">
        <v>17.466666666666669</v>
      </c>
      <c r="AE98" s="56">
        <v>14.66666666666667</v>
      </c>
      <c r="AF98" s="56">
        <v>17.06666666666667</v>
      </c>
      <c r="AG98" s="56">
        <v>16.733333333333331</v>
      </c>
      <c r="AH98" s="56">
        <v>16.06666666666667</v>
      </c>
      <c r="AI98" s="56">
        <v>14.66666666666667</v>
      </c>
      <c r="AJ98" s="56">
        <v>16.333333333333329</v>
      </c>
      <c r="AK98" s="56">
        <v>16.93333333333333</v>
      </c>
      <c r="AL98" s="56">
        <v>16.13333333333334</v>
      </c>
      <c r="AM98" s="56">
        <v>16.399999999999999</v>
      </c>
      <c r="AN98" s="56"/>
      <c r="AO98" s="56"/>
      <c r="AP98" s="58">
        <f t="shared" si="3"/>
        <v>22</v>
      </c>
      <c r="AQ98" s="71">
        <f t="shared" si="4"/>
        <v>16.15909090909091</v>
      </c>
      <c r="AR98" s="71">
        <f>IFERROR(VLOOKUP(A98,Climatologia_TMED!A:U,9+$E$2,FALSE),"")</f>
        <v>15.138827466064001</v>
      </c>
      <c r="AS98" s="71">
        <f t="shared" si="5"/>
        <v>1.0202634430269093</v>
      </c>
    </row>
    <row r="99" spans="1:45" ht="14.25" customHeight="1" x14ac:dyDescent="0.2">
      <c r="A99" s="58">
        <v>24035130</v>
      </c>
      <c r="B99" s="59" t="s">
        <v>226</v>
      </c>
      <c r="C99" s="59" t="s">
        <v>208</v>
      </c>
      <c r="D99" s="73">
        <v>-73.360813059999998</v>
      </c>
      <c r="E99" s="73">
        <v>5.5430774999999999</v>
      </c>
      <c r="F99" s="58">
        <v>2690</v>
      </c>
      <c r="G99" s="58">
        <v>15</v>
      </c>
      <c r="H99" s="58">
        <v>15001</v>
      </c>
      <c r="I99" s="60" t="s">
        <v>209</v>
      </c>
      <c r="J99" s="60" t="s">
        <v>227</v>
      </c>
      <c r="K99" s="56">
        <v>14.8</v>
      </c>
      <c r="L99" s="56">
        <v>13.8</v>
      </c>
      <c r="M99" s="56">
        <v>14.45</v>
      </c>
      <c r="N99" s="56">
        <v>15.45</v>
      </c>
      <c r="O99" s="56">
        <v>14.4</v>
      </c>
      <c r="P99" s="56">
        <v>14.4</v>
      </c>
      <c r="Q99" s="56">
        <v>13.4</v>
      </c>
      <c r="R99" s="56">
        <v>14.7</v>
      </c>
      <c r="S99" s="56">
        <v>13.45</v>
      </c>
      <c r="T99" s="56">
        <v>14.25</v>
      </c>
      <c r="U99" s="56">
        <v>13.35</v>
      </c>
      <c r="V99" s="56">
        <v>14.3</v>
      </c>
      <c r="W99" s="56">
        <v>14.45</v>
      </c>
      <c r="X99" s="56">
        <v>14.45</v>
      </c>
      <c r="Y99" s="56">
        <v>14.95</v>
      </c>
      <c r="Z99" s="56">
        <v>14.9</v>
      </c>
      <c r="AA99" s="56">
        <v>14.2</v>
      </c>
      <c r="AB99" s="56">
        <v>14.7</v>
      </c>
      <c r="AC99" s="56">
        <v>15</v>
      </c>
      <c r="AD99" s="56">
        <v>14.65</v>
      </c>
      <c r="AE99" s="56">
        <v>13.3</v>
      </c>
      <c r="AF99" s="56">
        <v>13.8</v>
      </c>
      <c r="AG99" s="56">
        <v>14.35</v>
      </c>
      <c r="AH99" s="56"/>
      <c r="AI99" s="56"/>
      <c r="AJ99" s="56">
        <v>13.9</v>
      </c>
      <c r="AK99" s="56">
        <v>14.5</v>
      </c>
      <c r="AL99" s="56">
        <v>14.7</v>
      </c>
      <c r="AM99" s="56">
        <v>14.15</v>
      </c>
      <c r="AN99" s="56"/>
      <c r="AO99" s="56"/>
      <c r="AP99" s="58">
        <f t="shared" si="3"/>
        <v>27</v>
      </c>
      <c r="AQ99" s="71">
        <f t="shared" si="4"/>
        <v>14.324074074074073</v>
      </c>
      <c r="AR99" s="71">
        <f>IFERROR(VLOOKUP(A99,Climatologia_TMED!A:U,9+$E$2,FALSE),"")</f>
        <v>13.587383798145989</v>
      </c>
      <c r="AS99" s="71">
        <f t="shared" si="5"/>
        <v>0.73669027592808334</v>
      </c>
    </row>
    <row r="100" spans="1:45" ht="14.25" customHeight="1" x14ac:dyDescent="0.2">
      <c r="A100" s="58">
        <v>24035250</v>
      </c>
      <c r="B100" s="59" t="s">
        <v>228</v>
      </c>
      <c r="C100" s="59" t="s">
        <v>208</v>
      </c>
      <c r="D100" s="73">
        <v>-72.465559999999996</v>
      </c>
      <c r="E100" s="73">
        <v>6.1877800000000001</v>
      </c>
      <c r="F100" s="58">
        <v>2961</v>
      </c>
      <c r="G100" s="58">
        <v>15</v>
      </c>
      <c r="H100" s="58">
        <v>15183</v>
      </c>
      <c r="I100" s="60" t="s">
        <v>209</v>
      </c>
      <c r="J100" s="60" t="s">
        <v>229</v>
      </c>
      <c r="K100" s="56">
        <v>13.66666666666667</v>
      </c>
      <c r="L100" s="56">
        <v>12.46666666666667</v>
      </c>
      <c r="M100" s="56">
        <v>12.733333333333331</v>
      </c>
      <c r="N100" s="56">
        <v>12.866666666666671</v>
      </c>
      <c r="O100" s="56">
        <v>14.06666666666667</v>
      </c>
      <c r="P100" s="56">
        <v>13.66666666666667</v>
      </c>
      <c r="Q100" s="56">
        <v>14.6</v>
      </c>
      <c r="R100" s="56">
        <v>13.46666666666667</v>
      </c>
      <c r="S100" s="56">
        <v>13.93333333333333</v>
      </c>
      <c r="T100" s="56">
        <v>13.266666666666669</v>
      </c>
      <c r="U100" s="56">
        <v>14.46666666666667</v>
      </c>
      <c r="V100" s="56">
        <v>14.2</v>
      </c>
      <c r="W100" s="56">
        <v>13.8</v>
      </c>
      <c r="X100" s="56">
        <v>13.8</v>
      </c>
      <c r="Y100" s="56">
        <v>13.66666666666667</v>
      </c>
      <c r="Z100" s="56">
        <v>14.4</v>
      </c>
      <c r="AA100" s="56"/>
      <c r="AB100" s="56"/>
      <c r="AC100" s="56">
        <v>15</v>
      </c>
      <c r="AD100" s="56">
        <v>14.4</v>
      </c>
      <c r="AE100" s="56">
        <v>12.8</v>
      </c>
      <c r="AF100" s="56">
        <v>12.733333333333331</v>
      </c>
      <c r="AG100" s="56">
        <v>12.4</v>
      </c>
      <c r="AH100" s="56">
        <v>13.733333333333331</v>
      </c>
      <c r="AI100" s="56">
        <v>13.06666666666667</v>
      </c>
      <c r="AJ100" s="56">
        <v>13.4</v>
      </c>
      <c r="AK100" s="56">
        <v>13.4</v>
      </c>
      <c r="AL100" s="56">
        <v>13</v>
      </c>
      <c r="AM100" s="56">
        <v>13.53333333333333</v>
      </c>
      <c r="AN100" s="56"/>
      <c r="AO100" s="56"/>
      <c r="AP100" s="58">
        <f t="shared" si="3"/>
        <v>27</v>
      </c>
      <c r="AQ100" s="71">
        <f t="shared" si="4"/>
        <v>13.575308641975308</v>
      </c>
      <c r="AR100" s="71">
        <f>IFERROR(VLOOKUP(A100,Climatologia_TMED!A:U,9+$E$2,FALSE),"")</f>
        <v>12.447026887701121</v>
      </c>
      <c r="AS100" s="71">
        <f t="shared" si="5"/>
        <v>1.1282817542741874</v>
      </c>
    </row>
    <row r="101" spans="1:45" ht="14.25" customHeight="1" x14ac:dyDescent="0.2">
      <c r="A101" s="58">
        <v>24035260</v>
      </c>
      <c r="B101" s="59" t="s">
        <v>230</v>
      </c>
      <c r="C101" s="59" t="s">
        <v>208</v>
      </c>
      <c r="D101" s="73">
        <v>-72.696611110000006</v>
      </c>
      <c r="E101" s="73">
        <v>6.5207222219999998</v>
      </c>
      <c r="F101" s="58">
        <v>1160</v>
      </c>
      <c r="G101" s="58">
        <v>68</v>
      </c>
      <c r="H101" s="58">
        <v>68147</v>
      </c>
      <c r="I101" s="60" t="s">
        <v>44</v>
      </c>
      <c r="J101" s="60" t="s">
        <v>230</v>
      </c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6"/>
      <c r="AL101" s="56"/>
      <c r="AM101" s="56"/>
      <c r="AN101" s="56"/>
      <c r="AO101" s="56"/>
      <c r="AP101" s="58">
        <f t="shared" si="3"/>
        <v>0</v>
      </c>
      <c r="AQ101" s="71" t="str">
        <f t="shared" si="4"/>
        <v/>
      </c>
      <c r="AR101" s="71">
        <f>IFERROR(VLOOKUP(A101,Climatologia_TMED!A:U,9+$E$2,FALSE),"")</f>
        <v>25.5134464209691</v>
      </c>
      <c r="AS101" s="71" t="str">
        <f t="shared" si="5"/>
        <v/>
      </c>
    </row>
    <row r="102" spans="1:45" ht="14.25" customHeight="1" x14ac:dyDescent="0.2">
      <c r="A102" s="58">
        <v>24035310</v>
      </c>
      <c r="B102" s="59" t="s">
        <v>231</v>
      </c>
      <c r="C102" s="59" t="s">
        <v>208</v>
      </c>
      <c r="D102" s="73">
        <v>-72.504722220000005</v>
      </c>
      <c r="E102" s="73">
        <v>6.5495277779999999</v>
      </c>
      <c r="F102" s="58">
        <v>2350</v>
      </c>
      <c r="G102" s="58">
        <v>15</v>
      </c>
      <c r="H102" s="58">
        <v>15180</v>
      </c>
      <c r="I102" s="60" t="s">
        <v>209</v>
      </c>
      <c r="J102" s="60" t="s">
        <v>231</v>
      </c>
      <c r="K102" s="56">
        <v>15.633333333333329</v>
      </c>
      <c r="L102" s="56">
        <v>16.2</v>
      </c>
      <c r="M102" s="56">
        <v>15.866666666666671</v>
      </c>
      <c r="N102" s="56">
        <v>16.2</v>
      </c>
      <c r="O102" s="56">
        <v>16.2</v>
      </c>
      <c r="P102" s="56">
        <v>16.93333333333333</v>
      </c>
      <c r="Q102" s="56">
        <v>16.2</v>
      </c>
      <c r="R102" s="56">
        <v>16.600000000000001</v>
      </c>
      <c r="S102" s="56">
        <v>17.233333333333331</v>
      </c>
      <c r="T102" s="56">
        <v>17.600000000000001</v>
      </c>
      <c r="U102" s="56">
        <v>15.866666666666671</v>
      </c>
      <c r="V102" s="56">
        <v>16.2</v>
      </c>
      <c r="W102" s="56">
        <v>16.2</v>
      </c>
      <c r="X102" s="56">
        <v>15.866666666666671</v>
      </c>
      <c r="Y102" s="56">
        <v>15.93333333333333</v>
      </c>
      <c r="Z102" s="56">
        <v>17.2</v>
      </c>
      <c r="AA102" s="56">
        <v>16.600000000000001</v>
      </c>
      <c r="AB102" s="56">
        <v>16.533333333333331</v>
      </c>
      <c r="AC102" s="56">
        <v>15.2</v>
      </c>
      <c r="AD102" s="56">
        <v>16.2</v>
      </c>
      <c r="AE102" s="56">
        <v>14.866666666666671</v>
      </c>
      <c r="AF102" s="56">
        <v>15.2</v>
      </c>
      <c r="AG102" s="56">
        <v>14.866666666666671</v>
      </c>
      <c r="AH102" s="56">
        <v>15.56666666666667</v>
      </c>
      <c r="AI102" s="56">
        <v>14.6</v>
      </c>
      <c r="AJ102" s="56">
        <v>16.266666666666669</v>
      </c>
      <c r="AK102" s="56">
        <v>15.866666666666671</v>
      </c>
      <c r="AL102" s="56">
        <v>16.93333333333333</v>
      </c>
      <c r="AM102" s="56">
        <v>15.83333333333333</v>
      </c>
      <c r="AN102" s="56"/>
      <c r="AO102" s="56"/>
      <c r="AP102" s="58">
        <f t="shared" si="3"/>
        <v>29</v>
      </c>
      <c r="AQ102" s="71">
        <f t="shared" si="4"/>
        <v>16.085057471264371</v>
      </c>
      <c r="AR102" s="71">
        <f>IFERROR(VLOOKUP(A102,Climatologia_TMED!A:U,9+$E$2,FALSE),"")</f>
        <v>17.04346946966815</v>
      </c>
      <c r="AS102" s="71">
        <f t="shared" si="5"/>
        <v>-0.95841199840377911</v>
      </c>
    </row>
    <row r="103" spans="1:45" ht="14.25" customHeight="1" x14ac:dyDescent="0.2">
      <c r="A103" s="58">
        <v>24035330</v>
      </c>
      <c r="B103" s="59" t="s">
        <v>232</v>
      </c>
      <c r="C103" s="59" t="s">
        <v>208</v>
      </c>
      <c r="D103" s="73">
        <v>-72.582277779999998</v>
      </c>
      <c r="E103" s="73">
        <v>6.328972222</v>
      </c>
      <c r="F103" s="58">
        <v>2150</v>
      </c>
      <c r="G103" s="58">
        <v>15</v>
      </c>
      <c r="H103" s="58">
        <v>15097</v>
      </c>
      <c r="I103" s="60" t="s">
        <v>209</v>
      </c>
      <c r="J103" s="60" t="s">
        <v>232</v>
      </c>
      <c r="K103" s="56">
        <v>17.93333333333333</v>
      </c>
      <c r="L103" s="56">
        <v>17.666666666666671</v>
      </c>
      <c r="M103" s="56">
        <v>17.533333333333331</v>
      </c>
      <c r="N103" s="56">
        <v>17.8</v>
      </c>
      <c r="O103" s="56">
        <v>20.333333333333329</v>
      </c>
      <c r="P103" s="56">
        <v>19.600000000000001</v>
      </c>
      <c r="Q103" s="56">
        <v>16.399999999999999</v>
      </c>
      <c r="R103" s="56">
        <v>18.266666666666669</v>
      </c>
      <c r="S103" s="56">
        <v>18.06666666666667</v>
      </c>
      <c r="T103" s="56">
        <v>19.666666666666671</v>
      </c>
      <c r="U103" s="56">
        <v>19.266666666666669</v>
      </c>
      <c r="V103" s="56">
        <v>17.666666666666671</v>
      </c>
      <c r="W103" s="56">
        <v>19.266666666666669</v>
      </c>
      <c r="X103" s="56">
        <v>19.333333333333329</v>
      </c>
      <c r="Y103" s="56">
        <v>18.666666666666671</v>
      </c>
      <c r="Z103" s="56">
        <v>19.133333333333329</v>
      </c>
      <c r="AA103" s="56">
        <v>17.133333333333329</v>
      </c>
      <c r="AB103" s="56">
        <v>18.466666666666669</v>
      </c>
      <c r="AC103" s="56">
        <v>19.600000000000001</v>
      </c>
      <c r="AD103" s="56">
        <v>19.8</v>
      </c>
      <c r="AE103" s="56">
        <v>16.666666666666671</v>
      </c>
      <c r="AF103" s="56">
        <v>17.333333333333329</v>
      </c>
      <c r="AG103" s="56">
        <v>17</v>
      </c>
      <c r="AH103" s="56">
        <v>17.866666666666671</v>
      </c>
      <c r="AI103" s="56">
        <v>15.33333333333333</v>
      </c>
      <c r="AJ103" s="56">
        <v>19</v>
      </c>
      <c r="AK103" s="56">
        <v>19.133333333333329</v>
      </c>
      <c r="AL103" s="56">
        <v>20.666666666666671</v>
      </c>
      <c r="AM103" s="56">
        <v>18.666666666666671</v>
      </c>
      <c r="AN103" s="56"/>
      <c r="AO103" s="56"/>
      <c r="AP103" s="58">
        <f t="shared" si="3"/>
        <v>29</v>
      </c>
      <c r="AQ103" s="71">
        <f t="shared" si="4"/>
        <v>18.388505747126437</v>
      </c>
      <c r="AR103" s="71">
        <f>IFERROR(VLOOKUP(A103,Climatologia_TMED!A:U,9+$E$2,FALSE),"")</f>
        <v>17.23953433531992</v>
      </c>
      <c r="AS103" s="71">
        <f t="shared" si="5"/>
        <v>1.1489714118065173</v>
      </c>
    </row>
    <row r="104" spans="1:45" ht="14.25" customHeight="1" x14ac:dyDescent="0.2">
      <c r="A104" s="58">
        <v>24035340</v>
      </c>
      <c r="B104" s="59" t="s">
        <v>233</v>
      </c>
      <c r="C104" s="59" t="s">
        <v>208</v>
      </c>
      <c r="D104" s="73">
        <v>-72.967916669999994</v>
      </c>
      <c r="E104" s="73">
        <v>5.6769444440000001</v>
      </c>
      <c r="F104" s="58">
        <v>2500</v>
      </c>
      <c r="G104" s="58">
        <v>15</v>
      </c>
      <c r="H104" s="58">
        <v>15759</v>
      </c>
      <c r="I104" s="60" t="s">
        <v>209</v>
      </c>
      <c r="J104" s="60" t="s">
        <v>234</v>
      </c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8">
        <f t="shared" si="3"/>
        <v>0</v>
      </c>
      <c r="AQ104" s="71" t="str">
        <f t="shared" si="4"/>
        <v/>
      </c>
      <c r="AR104" s="71">
        <f>IFERROR(VLOOKUP(A104,Climatologia_TMED!A:U,9+$E$2,FALSE),"")</f>
        <v>14.60027967803731</v>
      </c>
      <c r="AS104" s="71" t="str">
        <f t="shared" si="5"/>
        <v/>
      </c>
    </row>
    <row r="105" spans="1:45" ht="14.25" customHeight="1" x14ac:dyDescent="0.2">
      <c r="A105" s="58">
        <v>24035420</v>
      </c>
      <c r="B105" s="59" t="s">
        <v>235</v>
      </c>
      <c r="C105" s="59" t="s">
        <v>208</v>
      </c>
      <c r="D105" s="73">
        <v>-72.938500000000005</v>
      </c>
      <c r="E105" s="73">
        <v>5.96225</v>
      </c>
      <c r="F105" s="58">
        <v>2643</v>
      </c>
      <c r="G105" s="58">
        <v>15</v>
      </c>
      <c r="H105" s="58">
        <v>15162</v>
      </c>
      <c r="I105" s="60" t="s">
        <v>209</v>
      </c>
      <c r="J105" s="60" t="s">
        <v>235</v>
      </c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8">
        <f t="shared" si="3"/>
        <v>0</v>
      </c>
      <c r="AQ105" s="71" t="str">
        <f t="shared" si="4"/>
        <v/>
      </c>
      <c r="AR105" s="71">
        <f>IFERROR(VLOOKUP(A105,Climatologia_TMED!A:U,9+$E$2,FALSE),"")</f>
        <v>14.272849462365549</v>
      </c>
      <c r="AS105" s="71" t="str">
        <f t="shared" si="5"/>
        <v/>
      </c>
    </row>
    <row r="106" spans="1:45" ht="14.25" customHeight="1" x14ac:dyDescent="0.2">
      <c r="A106" s="58">
        <v>24035430</v>
      </c>
      <c r="B106" s="59" t="s">
        <v>236</v>
      </c>
      <c r="C106" s="59" t="s">
        <v>208</v>
      </c>
      <c r="D106" s="73">
        <v>-73.11636</v>
      </c>
      <c r="E106" s="73">
        <v>5.7458299999999998</v>
      </c>
      <c r="F106" s="58">
        <v>2521</v>
      </c>
      <c r="G106" s="58">
        <v>15</v>
      </c>
      <c r="H106" s="58">
        <v>15516</v>
      </c>
      <c r="I106" s="60" t="s">
        <v>209</v>
      </c>
      <c r="J106" s="60" t="s">
        <v>237</v>
      </c>
      <c r="K106" s="56">
        <v>16.25</v>
      </c>
      <c r="L106" s="56">
        <v>14.15</v>
      </c>
      <c r="M106" s="56">
        <v>15.45</v>
      </c>
      <c r="N106" s="56">
        <v>15.75</v>
      </c>
      <c r="O106" s="56">
        <v>14.8</v>
      </c>
      <c r="P106" s="56">
        <v>12.45</v>
      </c>
      <c r="Q106" s="56">
        <v>15.2</v>
      </c>
      <c r="R106" s="56">
        <v>15</v>
      </c>
      <c r="S106" s="56">
        <v>13.9</v>
      </c>
      <c r="T106" s="56">
        <v>15.324999999999999</v>
      </c>
      <c r="U106" s="56">
        <v>15.8</v>
      </c>
      <c r="V106" s="56">
        <v>15.45</v>
      </c>
      <c r="W106" s="56">
        <v>15.5</v>
      </c>
      <c r="X106" s="56">
        <v>15.5</v>
      </c>
      <c r="Y106" s="56">
        <v>15.8</v>
      </c>
      <c r="Z106" s="56">
        <v>16.100000000000001</v>
      </c>
      <c r="AA106" s="56">
        <v>15.05</v>
      </c>
      <c r="AB106" s="56">
        <v>14.6</v>
      </c>
      <c r="AC106" s="56">
        <v>16.25</v>
      </c>
      <c r="AD106" s="56">
        <v>16.850000000000001</v>
      </c>
      <c r="AE106" s="56">
        <v>14.1</v>
      </c>
      <c r="AF106" s="56">
        <v>15.45</v>
      </c>
      <c r="AG106" s="56">
        <v>14.65</v>
      </c>
      <c r="AH106" s="56">
        <v>15.65</v>
      </c>
      <c r="AI106" s="56">
        <v>14.55</v>
      </c>
      <c r="AJ106" s="56">
        <v>14.6</v>
      </c>
      <c r="AK106" s="56">
        <v>14.85</v>
      </c>
      <c r="AL106" s="56">
        <v>16.3</v>
      </c>
      <c r="AM106" s="56">
        <v>15.05</v>
      </c>
      <c r="AN106" s="56"/>
      <c r="AO106" s="56"/>
      <c r="AP106" s="58">
        <f t="shared" si="3"/>
        <v>29</v>
      </c>
      <c r="AQ106" s="71">
        <f t="shared" si="4"/>
        <v>15.185344827586208</v>
      </c>
      <c r="AR106" s="71">
        <f>IFERROR(VLOOKUP(A106,Climatologia_TMED!A:U,9+$E$2,FALSE),"")</f>
        <v>15.17791265266043</v>
      </c>
      <c r="AS106" s="71">
        <f t="shared" si="5"/>
        <v>7.432174925778412E-3</v>
      </c>
    </row>
    <row r="107" spans="1:45" ht="14.25" customHeight="1" x14ac:dyDescent="0.2">
      <c r="A107" s="58">
        <v>35075010</v>
      </c>
      <c r="B107" s="59" t="s">
        <v>238</v>
      </c>
      <c r="C107" s="59" t="s">
        <v>208</v>
      </c>
      <c r="D107" s="73">
        <v>-73.453777779999996</v>
      </c>
      <c r="E107" s="73">
        <v>5.3526944439999999</v>
      </c>
      <c r="F107" s="58">
        <v>2438</v>
      </c>
      <c r="G107" s="58">
        <v>15</v>
      </c>
      <c r="H107" s="58">
        <v>15494</v>
      </c>
      <c r="I107" s="60" t="s">
        <v>209</v>
      </c>
      <c r="J107" s="60" t="s">
        <v>239</v>
      </c>
      <c r="K107" s="56">
        <v>15.1</v>
      </c>
      <c r="L107" s="56">
        <v>14.3</v>
      </c>
      <c r="M107" s="56">
        <v>15.45</v>
      </c>
      <c r="N107" s="56">
        <v>15.95</v>
      </c>
      <c r="O107" s="56">
        <v>15.65</v>
      </c>
      <c r="P107" s="56">
        <v>14.95</v>
      </c>
      <c r="Q107" s="56">
        <v>15.3</v>
      </c>
      <c r="R107" s="56">
        <v>16.25</v>
      </c>
      <c r="S107" s="56">
        <v>14.45</v>
      </c>
      <c r="T107" s="56">
        <v>14.15</v>
      </c>
      <c r="U107" s="56">
        <v>14.95</v>
      </c>
      <c r="V107" s="56">
        <v>15.4</v>
      </c>
      <c r="W107" s="56">
        <v>15.65</v>
      </c>
      <c r="X107" s="56">
        <v>14.95</v>
      </c>
      <c r="Y107" s="56">
        <v>15.4</v>
      </c>
      <c r="Z107" s="56">
        <v>14.65</v>
      </c>
      <c r="AA107" s="56">
        <v>15.8</v>
      </c>
      <c r="AB107" s="56">
        <v>15.7</v>
      </c>
      <c r="AC107" s="56">
        <v>14.8</v>
      </c>
      <c r="AD107" s="56">
        <v>14.7</v>
      </c>
      <c r="AE107" s="56">
        <v>14.6</v>
      </c>
      <c r="AF107" s="56">
        <v>14.45</v>
      </c>
      <c r="AG107" s="56">
        <v>14.3</v>
      </c>
      <c r="AH107" s="56">
        <v>15.15</v>
      </c>
      <c r="AI107" s="56">
        <v>14.75</v>
      </c>
      <c r="AJ107" s="56">
        <v>14.9</v>
      </c>
      <c r="AK107" s="56">
        <v>14.35</v>
      </c>
      <c r="AL107" s="56">
        <v>15.25</v>
      </c>
      <c r="AM107" s="56">
        <v>15.05</v>
      </c>
      <c r="AN107" s="56"/>
      <c r="AO107" s="56"/>
      <c r="AP107" s="58">
        <f t="shared" si="3"/>
        <v>29</v>
      </c>
      <c r="AQ107" s="71">
        <f t="shared" si="4"/>
        <v>15.046551724137931</v>
      </c>
      <c r="AR107" s="71">
        <f>IFERROR(VLOOKUP(A107,Climatologia_TMED!A:U,9+$E$2,FALSE),"")</f>
        <v>14.730472816356791</v>
      </c>
      <c r="AS107" s="71">
        <f t="shared" si="5"/>
        <v>0.31607890778114012</v>
      </c>
    </row>
    <row r="108" spans="1:45" ht="14.25" customHeight="1" x14ac:dyDescent="0.2">
      <c r="A108" s="58">
        <v>35075020</v>
      </c>
      <c r="B108" s="59" t="s">
        <v>240</v>
      </c>
      <c r="C108" s="59" t="s">
        <v>208</v>
      </c>
      <c r="D108" s="73">
        <v>-73.449166669999997</v>
      </c>
      <c r="E108" s="73">
        <v>5.0222777780000003</v>
      </c>
      <c r="F108" s="58">
        <v>1930</v>
      </c>
      <c r="G108" s="58">
        <v>15</v>
      </c>
      <c r="H108" s="58">
        <v>15778</v>
      </c>
      <c r="I108" s="60" t="s">
        <v>209</v>
      </c>
      <c r="J108" s="60" t="s">
        <v>240</v>
      </c>
      <c r="K108" s="56">
        <v>19.733333333333331</v>
      </c>
      <c r="L108" s="56">
        <v>19.06666666666667</v>
      </c>
      <c r="M108" s="56">
        <v>17.399999999999999</v>
      </c>
      <c r="N108" s="56">
        <v>18.06666666666667</v>
      </c>
      <c r="O108" s="56">
        <v>17.93333333333333</v>
      </c>
      <c r="P108" s="56">
        <v>18.8</v>
      </c>
      <c r="Q108" s="56">
        <v>18.600000000000001</v>
      </c>
      <c r="R108" s="56">
        <v>18.93333333333333</v>
      </c>
      <c r="S108" s="56">
        <v>18.600000000000001</v>
      </c>
      <c r="T108" s="56">
        <v>18.266666666666669</v>
      </c>
      <c r="U108" s="56">
        <v>18.466666666666669</v>
      </c>
      <c r="V108" s="56">
        <v>18.2</v>
      </c>
      <c r="W108" s="56">
        <v>17.733333333333331</v>
      </c>
      <c r="X108" s="56">
        <v>18.333333333333329</v>
      </c>
      <c r="Y108" s="56">
        <v>18.266666666666669</v>
      </c>
      <c r="Z108" s="56">
        <v>18.733333333333331</v>
      </c>
      <c r="AA108" s="56"/>
      <c r="AB108" s="56"/>
      <c r="AC108" s="56">
        <v>18.06666666666667</v>
      </c>
      <c r="AD108" s="56">
        <v>17.8</v>
      </c>
      <c r="AE108" s="56">
        <v>16.466666666666669</v>
      </c>
      <c r="AF108" s="56">
        <v>17.93333333333333</v>
      </c>
      <c r="AG108" s="56">
        <v>18.2</v>
      </c>
      <c r="AH108" s="56">
        <v>17.8</v>
      </c>
      <c r="AI108" s="56">
        <v>17.399999999999999</v>
      </c>
      <c r="AJ108" s="56">
        <v>17.06666666666667</v>
      </c>
      <c r="AK108" s="56">
        <v>17.533333333333331</v>
      </c>
      <c r="AL108" s="56">
        <v>18.8</v>
      </c>
      <c r="AM108" s="56">
        <v>18</v>
      </c>
      <c r="AN108" s="56"/>
      <c r="AO108" s="56"/>
      <c r="AP108" s="58">
        <f t="shared" si="3"/>
        <v>27</v>
      </c>
      <c r="AQ108" s="71">
        <f t="shared" si="4"/>
        <v>18.155555555555555</v>
      </c>
      <c r="AR108" s="71">
        <f>IFERROR(VLOOKUP(A108,Climatologia_TMED!A:U,9+$E$2,FALSE),"")</f>
        <v>17.883452356206799</v>
      </c>
      <c r="AS108" s="71">
        <f t="shared" si="5"/>
        <v>0.27210319934875571</v>
      </c>
    </row>
    <row r="109" spans="1:45" ht="14.25" customHeight="1" x14ac:dyDescent="0.2">
      <c r="A109" s="58">
        <v>35075030</v>
      </c>
      <c r="B109" s="59" t="s">
        <v>241</v>
      </c>
      <c r="C109" s="59" t="s">
        <v>208</v>
      </c>
      <c r="D109" s="73">
        <v>-73.349416669999997</v>
      </c>
      <c r="E109" s="73">
        <v>5.4222222220000003</v>
      </c>
      <c r="F109" s="58">
        <v>2200</v>
      </c>
      <c r="G109" s="58">
        <v>15</v>
      </c>
      <c r="H109" s="58">
        <v>15599</v>
      </c>
      <c r="I109" s="60" t="s">
        <v>209</v>
      </c>
      <c r="J109" s="60" t="s">
        <v>242</v>
      </c>
      <c r="K109" s="56">
        <v>17.666666666666671</v>
      </c>
      <c r="L109" s="56">
        <v>15.93333333333333</v>
      </c>
      <c r="M109" s="56">
        <v>16.399999999999999</v>
      </c>
      <c r="N109" s="56">
        <v>18.13333333333334</v>
      </c>
      <c r="O109" s="56">
        <v>17.666666666666671</v>
      </c>
      <c r="P109" s="56">
        <v>16.86666666666666</v>
      </c>
      <c r="Q109" s="56">
        <v>16.866666666666671</v>
      </c>
      <c r="R109" s="56">
        <v>17.8</v>
      </c>
      <c r="S109" s="56">
        <v>16.733333333333331</v>
      </c>
      <c r="T109" s="56">
        <v>16.93333333333333</v>
      </c>
      <c r="U109" s="56">
        <v>17.333333333333329</v>
      </c>
      <c r="V109" s="56">
        <v>17</v>
      </c>
      <c r="W109" s="56">
        <v>17.06666666666667</v>
      </c>
      <c r="X109" s="56">
        <v>17.2</v>
      </c>
      <c r="Y109" s="56">
        <v>18.13333333333334</v>
      </c>
      <c r="Z109" s="56">
        <v>17.8</v>
      </c>
      <c r="AA109" s="56">
        <v>17</v>
      </c>
      <c r="AB109" s="56">
        <v>17.333333333333329</v>
      </c>
      <c r="AC109" s="56">
        <v>16.399999999999999</v>
      </c>
      <c r="AD109" s="56">
        <v>16.8</v>
      </c>
      <c r="AE109" s="56">
        <v>15.8</v>
      </c>
      <c r="AF109" s="56">
        <v>16.333333333333329</v>
      </c>
      <c r="AG109" s="56">
        <v>16.733333333333331</v>
      </c>
      <c r="AH109" s="56">
        <v>16.8</v>
      </c>
      <c r="AI109" s="56">
        <v>15.933333333333341</v>
      </c>
      <c r="AJ109" s="56">
        <v>16.733333333333331</v>
      </c>
      <c r="AK109" s="56">
        <v>17</v>
      </c>
      <c r="AL109" s="56">
        <v>17.2</v>
      </c>
      <c r="AM109" s="56">
        <v>17.13333333333334</v>
      </c>
      <c r="AN109" s="56"/>
      <c r="AO109" s="56"/>
      <c r="AP109" s="58">
        <f t="shared" si="3"/>
        <v>29</v>
      </c>
      <c r="AQ109" s="71">
        <f t="shared" si="4"/>
        <v>16.99080459770115</v>
      </c>
      <c r="AR109" s="71">
        <f>IFERROR(VLOOKUP(A109,Climatologia_TMED!A:U,9+$E$2,FALSE),"")</f>
        <v>16.67059045765135</v>
      </c>
      <c r="AS109" s="71">
        <f t="shared" si="5"/>
        <v>0.32021414004979931</v>
      </c>
    </row>
    <row r="110" spans="1:45" ht="14.25" customHeight="1" x14ac:dyDescent="0.2">
      <c r="A110" s="58">
        <v>35075040</v>
      </c>
      <c r="B110" s="59" t="s">
        <v>243</v>
      </c>
      <c r="C110" s="59" t="s">
        <v>208</v>
      </c>
      <c r="D110" s="73">
        <v>-73.316749999999999</v>
      </c>
      <c r="E110" s="73">
        <v>4.9743611110000003</v>
      </c>
      <c r="F110" s="58">
        <v>1300</v>
      </c>
      <c r="G110" s="58">
        <v>15</v>
      </c>
      <c r="H110" s="58">
        <v>15425</v>
      </c>
      <c r="I110" s="60" t="s">
        <v>209</v>
      </c>
      <c r="J110" s="60" t="s">
        <v>244</v>
      </c>
      <c r="K110" s="56">
        <v>19.466666666666669</v>
      </c>
      <c r="L110" s="56">
        <v>17.466666666666669</v>
      </c>
      <c r="M110" s="56"/>
      <c r="N110" s="56">
        <v>17.93333333333333</v>
      </c>
      <c r="O110" s="56">
        <v>18.866666666666671</v>
      </c>
      <c r="P110" s="56">
        <v>19.399999999999999</v>
      </c>
      <c r="Q110" s="56"/>
      <c r="R110" s="56"/>
      <c r="S110" s="56">
        <v>18.133333333333329</v>
      </c>
      <c r="T110" s="56">
        <v>18.93333333333333</v>
      </c>
      <c r="U110" s="56">
        <v>18.733333333333331</v>
      </c>
      <c r="V110" s="56">
        <v>17.8</v>
      </c>
      <c r="W110" s="56">
        <v>17.333333333333329</v>
      </c>
      <c r="X110" s="56">
        <v>18.533333333333331</v>
      </c>
      <c r="Y110" s="56">
        <v>19.2</v>
      </c>
      <c r="Z110" s="56">
        <v>18</v>
      </c>
      <c r="AA110" s="56">
        <v>18</v>
      </c>
      <c r="AB110" s="56">
        <v>18.93333333333333</v>
      </c>
      <c r="AC110" s="56">
        <v>19.133333333333329</v>
      </c>
      <c r="AD110" s="56">
        <v>18.13333333333334</v>
      </c>
      <c r="AE110" s="56">
        <v>17.2</v>
      </c>
      <c r="AF110" s="56"/>
      <c r="AG110" s="56">
        <v>18.333333333333329</v>
      </c>
      <c r="AH110" s="56">
        <v>18.600000000000001</v>
      </c>
      <c r="AI110" s="56">
        <v>17.533333333333331</v>
      </c>
      <c r="AJ110" s="56">
        <v>16.93333333333333</v>
      </c>
      <c r="AK110" s="56">
        <v>17.266666666666669</v>
      </c>
      <c r="AL110" s="56">
        <v>18.399999999999999</v>
      </c>
      <c r="AM110" s="56">
        <v>17.13333333333334</v>
      </c>
      <c r="AN110" s="56"/>
      <c r="AO110" s="56"/>
      <c r="AP110" s="58">
        <f t="shared" si="3"/>
        <v>25</v>
      </c>
      <c r="AQ110" s="71">
        <f t="shared" si="4"/>
        <v>18.215999999999998</v>
      </c>
      <c r="AR110" s="71">
        <f>IFERROR(VLOOKUP(A110,Climatologia_TMED!A:U,9+$E$2,FALSE),"")</f>
        <v>17.456005006763782</v>
      </c>
      <c r="AS110" s="71">
        <f t="shared" si="5"/>
        <v>0.75999499323621578</v>
      </c>
    </row>
    <row r="111" spans="1:45" ht="14.25" customHeight="1" x14ac:dyDescent="0.2">
      <c r="A111" s="58">
        <v>35085040</v>
      </c>
      <c r="B111" s="59" t="s">
        <v>245</v>
      </c>
      <c r="C111" s="59" t="s">
        <v>208</v>
      </c>
      <c r="D111" s="73">
        <v>-73.144777779999998</v>
      </c>
      <c r="E111" s="73">
        <v>5.1925555560000003</v>
      </c>
      <c r="F111" s="58">
        <v>1640</v>
      </c>
      <c r="G111" s="58">
        <v>15</v>
      </c>
      <c r="H111" s="58">
        <v>15455</v>
      </c>
      <c r="I111" s="60" t="s">
        <v>209</v>
      </c>
      <c r="J111" s="60" t="s">
        <v>246</v>
      </c>
      <c r="K111" s="56">
        <v>20.93333333333333</v>
      </c>
      <c r="L111" s="56">
        <v>18.600000000000001</v>
      </c>
      <c r="M111" s="56"/>
      <c r="N111" s="56">
        <v>20.399999999999999</v>
      </c>
      <c r="O111" s="56">
        <v>20.133333333333329</v>
      </c>
      <c r="P111" s="56">
        <v>19.399999999999999</v>
      </c>
      <c r="Q111" s="56">
        <v>20.266666666666669</v>
      </c>
      <c r="R111" s="56">
        <v>21.2</v>
      </c>
      <c r="S111" s="56">
        <v>20.2</v>
      </c>
      <c r="T111" s="56">
        <v>19.866666666666671</v>
      </c>
      <c r="U111" s="56">
        <v>19.666666666666671</v>
      </c>
      <c r="V111" s="56">
        <v>18.93333333333333</v>
      </c>
      <c r="W111" s="56">
        <v>19</v>
      </c>
      <c r="X111" s="56">
        <v>18.766666666666669</v>
      </c>
      <c r="Y111" s="56">
        <v>20.93333333333333</v>
      </c>
      <c r="Z111" s="56">
        <v>19.666666666666671</v>
      </c>
      <c r="AA111" s="56"/>
      <c r="AB111" s="56">
        <v>20.266666666666669</v>
      </c>
      <c r="AC111" s="56">
        <v>19.333333333333339</v>
      </c>
      <c r="AD111" s="56">
        <v>19</v>
      </c>
      <c r="AE111" s="56"/>
      <c r="AF111" s="56">
        <v>19.666666666666671</v>
      </c>
      <c r="AG111" s="56">
        <v>19.133333333333329</v>
      </c>
      <c r="AH111" s="56">
        <v>18.733333333333331</v>
      </c>
      <c r="AI111" s="56">
        <v>17.666666666666671</v>
      </c>
      <c r="AJ111" s="56"/>
      <c r="AK111" s="56">
        <v>19.2</v>
      </c>
      <c r="AL111" s="56"/>
      <c r="AM111" s="56">
        <v>18.93333333333333</v>
      </c>
      <c r="AN111" s="56"/>
      <c r="AO111" s="56"/>
      <c r="AP111" s="58">
        <f t="shared" si="3"/>
        <v>24</v>
      </c>
      <c r="AQ111" s="71">
        <f t="shared" si="4"/>
        <v>19.579166666666669</v>
      </c>
      <c r="AR111" s="71">
        <f>IFERROR(VLOOKUP(A111,Climatologia_TMED!A:U,9+$E$2,FALSE),"")</f>
        <v>19.089016215548121</v>
      </c>
      <c r="AS111" s="71">
        <f t="shared" si="5"/>
        <v>0.4901504511185486</v>
      </c>
    </row>
    <row r="112" spans="1:45" ht="14.25" customHeight="1" x14ac:dyDescent="0.2">
      <c r="A112" s="58">
        <v>35085050</v>
      </c>
      <c r="B112" s="59" t="s">
        <v>247</v>
      </c>
      <c r="C112" s="59" t="s">
        <v>208</v>
      </c>
      <c r="D112" s="73">
        <v>-73.103666669999996</v>
      </c>
      <c r="E112" s="73">
        <v>5.0345000000000004</v>
      </c>
      <c r="F112" s="58">
        <v>1300</v>
      </c>
      <c r="G112" s="58">
        <v>15</v>
      </c>
      <c r="H112" s="58">
        <v>15135</v>
      </c>
      <c r="I112" s="60" t="s">
        <v>209</v>
      </c>
      <c r="J112" s="60" t="s">
        <v>247</v>
      </c>
      <c r="K112" s="56">
        <v>24.533333333333331</v>
      </c>
      <c r="L112" s="56">
        <v>21.733333333333331</v>
      </c>
      <c r="M112" s="56">
        <v>21.93333333333333</v>
      </c>
      <c r="N112" s="56"/>
      <c r="O112" s="56">
        <v>21.6</v>
      </c>
      <c r="P112" s="56">
        <v>22.6</v>
      </c>
      <c r="Q112" s="56">
        <v>22.666666666666671</v>
      </c>
      <c r="R112" s="56">
        <v>23.8</v>
      </c>
      <c r="S112" s="56">
        <v>24.06666666666667</v>
      </c>
      <c r="T112" s="56">
        <v>23.8</v>
      </c>
      <c r="U112" s="56">
        <v>22.13333333333334</v>
      </c>
      <c r="V112" s="56">
        <v>21.2</v>
      </c>
      <c r="W112" s="56">
        <v>20.133333333333329</v>
      </c>
      <c r="X112" s="56">
        <v>21.133333333333329</v>
      </c>
      <c r="Y112" s="56">
        <v>22.13333333333334</v>
      </c>
      <c r="Z112" s="56"/>
      <c r="AA112" s="56"/>
      <c r="AB112" s="56"/>
      <c r="AC112" s="56">
        <v>21.666666666666671</v>
      </c>
      <c r="AD112" s="56">
        <v>21.2</v>
      </c>
      <c r="AE112" s="56">
        <v>20.399999999999999</v>
      </c>
      <c r="AF112" s="56"/>
      <c r="AG112" s="56"/>
      <c r="AH112" s="56">
        <v>22.2</v>
      </c>
      <c r="AI112" s="56">
        <v>19.8</v>
      </c>
      <c r="AJ112" s="56">
        <v>20</v>
      </c>
      <c r="AK112" s="56">
        <v>20.666666666666671</v>
      </c>
      <c r="AL112" s="56">
        <v>21.533333333333331</v>
      </c>
      <c r="AM112" s="56">
        <v>20.533333333333331</v>
      </c>
      <c r="AN112" s="56"/>
      <c r="AO112" s="56"/>
      <c r="AP112" s="58">
        <f t="shared" si="3"/>
        <v>23</v>
      </c>
      <c r="AQ112" s="71">
        <f t="shared" si="4"/>
        <v>21.802898550724635</v>
      </c>
      <c r="AR112" s="71">
        <f>IFERROR(VLOOKUP(A112,Climatologia_TMED!A:U,9+$E$2,FALSE),"")</f>
        <v>21.065317940108269</v>
      </c>
      <c r="AS112" s="71">
        <f t="shared" si="5"/>
        <v>0.73758061061636582</v>
      </c>
    </row>
    <row r="113" spans="1:45" ht="14.25" customHeight="1" x14ac:dyDescent="0.2">
      <c r="A113" s="58">
        <v>35195030</v>
      </c>
      <c r="B113" s="59" t="s">
        <v>248</v>
      </c>
      <c r="C113" s="59" t="s">
        <v>208</v>
      </c>
      <c r="D113" s="73">
        <v>-72.547388889999993</v>
      </c>
      <c r="E113" s="73">
        <v>5.1770833329999997</v>
      </c>
      <c r="F113" s="58">
        <v>380</v>
      </c>
      <c r="G113" s="58">
        <v>85</v>
      </c>
      <c r="H113" s="58">
        <v>85010</v>
      </c>
      <c r="I113" s="60" t="s">
        <v>163</v>
      </c>
      <c r="J113" s="60" t="s">
        <v>248</v>
      </c>
      <c r="K113" s="56">
        <v>28.3</v>
      </c>
      <c r="L113" s="56">
        <v>26.3</v>
      </c>
      <c r="M113" s="56">
        <v>26.85</v>
      </c>
      <c r="N113" s="56">
        <v>26.35</v>
      </c>
      <c r="O113" s="56">
        <v>29.85</v>
      </c>
      <c r="P113" s="56">
        <v>28.55</v>
      </c>
      <c r="Q113" s="56">
        <v>26.7</v>
      </c>
      <c r="R113" s="56">
        <v>29</v>
      </c>
      <c r="S113" s="56">
        <v>29.5</v>
      </c>
      <c r="T113" s="56">
        <v>28.2</v>
      </c>
      <c r="U113" s="56">
        <v>25.75</v>
      </c>
      <c r="V113" s="56">
        <v>25.5</v>
      </c>
      <c r="W113" s="56">
        <v>24.75</v>
      </c>
      <c r="X113" s="56">
        <v>26.2</v>
      </c>
      <c r="Y113" s="56">
        <v>28.6</v>
      </c>
      <c r="Z113" s="56">
        <v>24.65</v>
      </c>
      <c r="AA113" s="56">
        <v>25.9</v>
      </c>
      <c r="AB113" s="56">
        <v>27.5</v>
      </c>
      <c r="AC113" s="56">
        <v>27.75</v>
      </c>
      <c r="AD113" s="56">
        <v>26.95</v>
      </c>
      <c r="AE113" s="56">
        <v>23.95</v>
      </c>
      <c r="AF113" s="56">
        <v>25.05</v>
      </c>
      <c r="AG113" s="56">
        <v>26.2</v>
      </c>
      <c r="AH113" s="56">
        <v>26.1</v>
      </c>
      <c r="AI113" s="56">
        <v>24.5</v>
      </c>
      <c r="AJ113" s="56">
        <v>25.4</v>
      </c>
      <c r="AK113" s="56"/>
      <c r="AL113" s="56">
        <v>25.75</v>
      </c>
      <c r="AM113" s="56"/>
      <c r="AN113" s="56"/>
      <c r="AO113" s="56"/>
      <c r="AP113" s="58">
        <f t="shared" si="3"/>
        <v>27</v>
      </c>
      <c r="AQ113" s="71">
        <f t="shared" si="4"/>
        <v>26.670370370370375</v>
      </c>
      <c r="AR113" s="71">
        <f>IFERROR(VLOOKUP(A113,Climatologia_TMED!A:U,9+$E$2,FALSE),"")</f>
        <v>26.998679087875381</v>
      </c>
      <c r="AS113" s="71">
        <f t="shared" si="5"/>
        <v>-0.32830871750500634</v>
      </c>
    </row>
    <row r="114" spans="1:45" ht="14.25" customHeight="1" x14ac:dyDescent="0.2">
      <c r="A114" s="58">
        <v>35195050</v>
      </c>
      <c r="B114" s="59" t="s">
        <v>249</v>
      </c>
      <c r="C114" s="59" t="s">
        <v>208</v>
      </c>
      <c r="D114" s="73">
        <v>-72.717222219999996</v>
      </c>
      <c r="E114" s="73">
        <v>5.4072777780000001</v>
      </c>
      <c r="F114" s="58">
        <v>1550</v>
      </c>
      <c r="G114" s="58">
        <v>15</v>
      </c>
      <c r="H114" s="58">
        <v>15518</v>
      </c>
      <c r="I114" s="60" t="s">
        <v>209</v>
      </c>
      <c r="J114" s="60" t="s">
        <v>250</v>
      </c>
      <c r="K114" s="56">
        <v>19.600000000000001</v>
      </c>
      <c r="L114" s="56">
        <v>20</v>
      </c>
      <c r="M114" s="56">
        <v>20.466666666666669</v>
      </c>
      <c r="N114" s="56">
        <v>20.266666666666669</v>
      </c>
      <c r="O114" s="56">
        <v>20.2</v>
      </c>
      <c r="P114" s="56">
        <v>20.133333333333329</v>
      </c>
      <c r="Q114" s="56">
        <v>20</v>
      </c>
      <c r="R114" s="56">
        <v>20.533333333333331</v>
      </c>
      <c r="S114" s="56">
        <v>21</v>
      </c>
      <c r="T114" s="56">
        <v>19.266666666666669</v>
      </c>
      <c r="U114" s="56">
        <v>19</v>
      </c>
      <c r="V114" s="56">
        <v>17.533333333333331</v>
      </c>
      <c r="W114" s="56">
        <v>17.86666666666666</v>
      </c>
      <c r="X114" s="56">
        <v>17.733333333333331</v>
      </c>
      <c r="Y114" s="56">
        <v>19.866666666666671</v>
      </c>
      <c r="Z114" s="56">
        <v>19.266666666666669</v>
      </c>
      <c r="AA114" s="56">
        <v>18.93333333333333</v>
      </c>
      <c r="AB114" s="56">
        <v>19.7</v>
      </c>
      <c r="AC114" s="56">
        <v>19.133333333333329</v>
      </c>
      <c r="AD114" s="56">
        <v>20.06666666666667</v>
      </c>
      <c r="AE114" s="56">
        <v>18.266666666666669</v>
      </c>
      <c r="AF114" s="56">
        <v>18.533333333333331</v>
      </c>
      <c r="AG114" s="56">
        <v>17.666666666666671</v>
      </c>
      <c r="AH114" s="56">
        <v>18.466666666666669</v>
      </c>
      <c r="AI114" s="56">
        <v>18</v>
      </c>
      <c r="AJ114" s="56">
        <v>17.866666666666671</v>
      </c>
      <c r="AK114" s="56">
        <v>18.333333333333329</v>
      </c>
      <c r="AL114" s="56">
        <v>19</v>
      </c>
      <c r="AM114" s="56">
        <v>18.399999999999999</v>
      </c>
      <c r="AN114" s="56"/>
      <c r="AO114" s="56"/>
      <c r="AP114" s="58">
        <f t="shared" si="3"/>
        <v>29</v>
      </c>
      <c r="AQ114" s="71">
        <f t="shared" si="4"/>
        <v>19.141379310344828</v>
      </c>
      <c r="AR114" s="71">
        <f>IFERROR(VLOOKUP(A114,Climatologia_TMED!A:U,9+$E$2,FALSE),"")</f>
        <v>19.16887544382174</v>
      </c>
      <c r="AS114" s="71">
        <f t="shared" si="5"/>
        <v>-2.7496133476912377E-2</v>
      </c>
    </row>
    <row r="115" spans="1:45" ht="14.25" customHeight="1" x14ac:dyDescent="0.2">
      <c r="A115" s="58">
        <v>35215020</v>
      </c>
      <c r="B115" s="59" t="s">
        <v>251</v>
      </c>
      <c r="C115" s="59" t="s">
        <v>208</v>
      </c>
      <c r="D115" s="73">
        <v>-72.387500000000003</v>
      </c>
      <c r="E115" s="73">
        <v>5.3204444439999996</v>
      </c>
      <c r="F115" s="58">
        <v>325</v>
      </c>
      <c r="G115" s="58">
        <v>85</v>
      </c>
      <c r="H115" s="58">
        <v>85001</v>
      </c>
      <c r="I115" s="60" t="s">
        <v>163</v>
      </c>
      <c r="J115" s="60" t="s">
        <v>252</v>
      </c>
      <c r="K115" s="56">
        <v>26.6</v>
      </c>
      <c r="L115" s="56">
        <v>25.2</v>
      </c>
      <c r="M115" s="56">
        <v>27.2</v>
      </c>
      <c r="N115" s="56">
        <v>26.266666666666669</v>
      </c>
      <c r="O115" s="56">
        <v>28.266666666666669</v>
      </c>
      <c r="P115" s="56">
        <v>28.533333333333331</v>
      </c>
      <c r="Q115" s="56">
        <v>28.06666666666667</v>
      </c>
      <c r="R115" s="56">
        <v>28.8</v>
      </c>
      <c r="S115" s="56">
        <v>29.4</v>
      </c>
      <c r="T115" s="56">
        <v>29.533333333333331</v>
      </c>
      <c r="U115" s="56">
        <v>26.4</v>
      </c>
      <c r="V115" s="56">
        <v>25.06666666666667</v>
      </c>
      <c r="W115" s="56">
        <v>24.06666666666667</v>
      </c>
      <c r="X115" s="56">
        <v>27.06666666666667</v>
      </c>
      <c r="Y115" s="56">
        <v>28.533333333333331</v>
      </c>
      <c r="Z115" s="56">
        <v>24.2</v>
      </c>
      <c r="AA115" s="56">
        <v>26.533333333333331</v>
      </c>
      <c r="AB115" s="56">
        <v>27.733333333333331</v>
      </c>
      <c r="AC115" s="56">
        <v>27.93333333333333</v>
      </c>
      <c r="AD115" s="56">
        <v>27.066666666666659</v>
      </c>
      <c r="AE115" s="56">
        <v>24.13333333333334</v>
      </c>
      <c r="AF115" s="56">
        <v>24.933333333333341</v>
      </c>
      <c r="AG115" s="56">
        <v>26.06666666666667</v>
      </c>
      <c r="AH115" s="56">
        <v>26</v>
      </c>
      <c r="AI115" s="56">
        <v>24.06666666666667</v>
      </c>
      <c r="AJ115" s="56">
        <v>25.06666666666667</v>
      </c>
      <c r="AK115" s="56">
        <v>25.8</v>
      </c>
      <c r="AL115" s="56">
        <v>24.8</v>
      </c>
      <c r="AM115" s="56">
        <v>23.86666666666666</v>
      </c>
      <c r="AN115" s="56"/>
      <c r="AO115" s="56"/>
      <c r="AP115" s="58">
        <f t="shared" si="3"/>
        <v>29</v>
      </c>
      <c r="AQ115" s="71">
        <f t="shared" si="4"/>
        <v>26.455172413793104</v>
      </c>
      <c r="AR115" s="71">
        <f>IFERROR(VLOOKUP(A115,Climatologia_TMED!A:U,9+$E$2,FALSE),"")</f>
        <v>25.941636200716822</v>
      </c>
      <c r="AS115" s="71">
        <f t="shared" si="5"/>
        <v>0.51353621307628217</v>
      </c>
    </row>
    <row r="116" spans="1:45" ht="14.25" customHeight="1" x14ac:dyDescent="0.2">
      <c r="A116" s="58">
        <v>35235040</v>
      </c>
      <c r="B116" s="59" t="s">
        <v>253</v>
      </c>
      <c r="C116" s="59" t="s">
        <v>208</v>
      </c>
      <c r="D116" s="73">
        <v>-71.666166669999996</v>
      </c>
      <c r="E116" s="73">
        <v>5.4190277780000002</v>
      </c>
      <c r="F116" s="58">
        <v>265</v>
      </c>
      <c r="G116" s="58">
        <v>85</v>
      </c>
      <c r="H116" s="58">
        <v>85430</v>
      </c>
      <c r="I116" s="60" t="s">
        <v>163</v>
      </c>
      <c r="J116" s="60" t="s">
        <v>254</v>
      </c>
      <c r="K116" s="56">
        <v>30.4</v>
      </c>
      <c r="L116" s="56">
        <v>28.4</v>
      </c>
      <c r="M116" s="56">
        <v>29.466666666666669</v>
      </c>
      <c r="N116" s="56">
        <v>30</v>
      </c>
      <c r="O116" s="56">
        <v>29.8</v>
      </c>
      <c r="P116" s="56">
        <v>29.733333333333331</v>
      </c>
      <c r="Q116" s="56">
        <v>30.066666666666659</v>
      </c>
      <c r="R116" s="56">
        <v>30.266666666666669</v>
      </c>
      <c r="S116" s="56">
        <v>29.933333333333341</v>
      </c>
      <c r="T116" s="56">
        <v>30.466666666666669</v>
      </c>
      <c r="U116" s="56">
        <v>28.6</v>
      </c>
      <c r="V116" s="56">
        <v>28.8</v>
      </c>
      <c r="W116" s="56">
        <v>26.266666666666669</v>
      </c>
      <c r="X116" s="56">
        <v>28.93333333333333</v>
      </c>
      <c r="Y116" s="56">
        <v>30.2</v>
      </c>
      <c r="Z116" s="56">
        <v>27.6</v>
      </c>
      <c r="AA116" s="56">
        <v>27.93333333333333</v>
      </c>
      <c r="AB116" s="56">
        <v>30</v>
      </c>
      <c r="AC116" s="56">
        <v>30.733333333333331</v>
      </c>
      <c r="AD116" s="56">
        <v>30</v>
      </c>
      <c r="AE116" s="56">
        <v>25.533333333333331</v>
      </c>
      <c r="AF116" s="56">
        <v>27.6</v>
      </c>
      <c r="AG116" s="56">
        <v>28.06666666666667</v>
      </c>
      <c r="AH116" s="56">
        <v>29.06666666666667</v>
      </c>
      <c r="AI116" s="56">
        <v>25</v>
      </c>
      <c r="AJ116" s="56">
        <v>27</v>
      </c>
      <c r="AK116" s="56">
        <v>28.733333333333331</v>
      </c>
      <c r="AL116" s="56">
        <v>28.86666666666666</v>
      </c>
      <c r="AM116" s="56">
        <v>27.13333333333334</v>
      </c>
      <c r="AN116" s="56"/>
      <c r="AO116" s="56"/>
      <c r="AP116" s="58">
        <f t="shared" si="3"/>
        <v>29</v>
      </c>
      <c r="AQ116" s="71">
        <f t="shared" si="4"/>
        <v>28.779310344827589</v>
      </c>
      <c r="AR116" s="71">
        <f>IFERROR(VLOOKUP(A116,Climatologia_TMED!A:U,9+$E$2,FALSE),"")</f>
        <v>26.551194743130221</v>
      </c>
      <c r="AS116" s="71">
        <f t="shared" si="5"/>
        <v>2.2281156016973682</v>
      </c>
    </row>
    <row r="117" spans="1:45" ht="14.25" customHeight="1" x14ac:dyDescent="0.2">
      <c r="A117" s="58">
        <v>35235050</v>
      </c>
      <c r="B117" s="59" t="s">
        <v>255</v>
      </c>
      <c r="C117" s="59" t="s">
        <v>208</v>
      </c>
      <c r="D117" s="73">
        <v>-72.166777780000004</v>
      </c>
      <c r="E117" s="73">
        <v>5.8185833330000003</v>
      </c>
      <c r="F117" s="58">
        <v>117</v>
      </c>
      <c r="G117" s="58">
        <v>85</v>
      </c>
      <c r="H117" s="58">
        <v>85400</v>
      </c>
      <c r="I117" s="60" t="s">
        <v>163</v>
      </c>
      <c r="J117" s="60" t="s">
        <v>256</v>
      </c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  <c r="AM117" s="56"/>
      <c r="AN117" s="56"/>
      <c r="AO117" s="56"/>
      <c r="AP117" s="58">
        <f t="shared" si="3"/>
        <v>0</v>
      </c>
      <c r="AQ117" s="71" t="str">
        <f t="shared" si="4"/>
        <v/>
      </c>
      <c r="AR117" s="71">
        <f>IFERROR(VLOOKUP(A117,Climatologia_TMED!A:U,9+$E$2,FALSE),"")</f>
        <v>22.622150537634369</v>
      </c>
      <c r="AS117" s="71" t="str">
        <f t="shared" si="5"/>
        <v/>
      </c>
    </row>
    <row r="118" spans="1:45" ht="14.25" customHeight="1" x14ac:dyDescent="0.2">
      <c r="A118" s="58">
        <v>36015010</v>
      </c>
      <c r="B118" s="59" t="s">
        <v>257</v>
      </c>
      <c r="C118" s="59" t="s">
        <v>208</v>
      </c>
      <c r="D118" s="73">
        <v>-71.887194440000002</v>
      </c>
      <c r="E118" s="73">
        <v>5.8785277779999996</v>
      </c>
      <c r="F118" s="58">
        <v>342</v>
      </c>
      <c r="G118" s="58">
        <v>85</v>
      </c>
      <c r="H118" s="58">
        <v>85250</v>
      </c>
      <c r="I118" s="60" t="s">
        <v>163</v>
      </c>
      <c r="J118" s="60" t="s">
        <v>257</v>
      </c>
      <c r="K118" s="56"/>
      <c r="L118" s="56">
        <v>26.266666666666669</v>
      </c>
      <c r="M118" s="56">
        <v>27.466666666666669</v>
      </c>
      <c r="N118" s="56">
        <v>28</v>
      </c>
      <c r="O118" s="56">
        <v>28.4</v>
      </c>
      <c r="P118" s="56">
        <v>28.8</v>
      </c>
      <c r="Q118" s="56">
        <v>27.733333333333331</v>
      </c>
      <c r="R118" s="56">
        <v>29.533333333333331</v>
      </c>
      <c r="S118" s="56">
        <v>29.666666666666671</v>
      </c>
      <c r="T118" s="56">
        <v>28.8</v>
      </c>
      <c r="U118" s="56">
        <v>30.133333333333329</v>
      </c>
      <c r="V118" s="56">
        <v>24.8</v>
      </c>
      <c r="W118" s="56">
        <v>24.06666666666667</v>
      </c>
      <c r="X118" s="56"/>
      <c r="Y118" s="56"/>
      <c r="Z118" s="56"/>
      <c r="AA118" s="56"/>
      <c r="AB118" s="56"/>
      <c r="AC118" s="56">
        <v>28.4</v>
      </c>
      <c r="AD118" s="56"/>
      <c r="AE118" s="56"/>
      <c r="AF118" s="56">
        <v>26.333333333333329</v>
      </c>
      <c r="AG118" s="56">
        <v>27.666666666666671</v>
      </c>
      <c r="AH118" s="56">
        <v>25.86666666666666</v>
      </c>
      <c r="AI118" s="56"/>
      <c r="AJ118" s="56">
        <v>25.666666666666671</v>
      </c>
      <c r="AK118" s="56">
        <v>26.066666666666659</v>
      </c>
      <c r="AL118" s="56">
        <v>27.6</v>
      </c>
      <c r="AM118" s="56"/>
      <c r="AN118" s="56"/>
      <c r="AO118" s="56"/>
      <c r="AP118" s="58">
        <f t="shared" si="3"/>
        <v>19</v>
      </c>
      <c r="AQ118" s="71">
        <f t="shared" si="4"/>
        <v>27.435087719298245</v>
      </c>
      <c r="AR118" s="71">
        <f>IFERROR(VLOOKUP(A118,Climatologia_TMED!A:U,9+$E$2,FALSE),"")</f>
        <v>26.485331192105349</v>
      </c>
      <c r="AS118" s="71">
        <f t="shared" si="5"/>
        <v>0.94975652719289627</v>
      </c>
    </row>
    <row r="119" spans="1:45" ht="14.25" customHeight="1" x14ac:dyDescent="0.2">
      <c r="A119" s="58">
        <v>36025010</v>
      </c>
      <c r="B119" s="59" t="s">
        <v>258</v>
      </c>
      <c r="C119" s="59" t="s">
        <v>208</v>
      </c>
      <c r="D119" s="73">
        <v>-71.745027780000001</v>
      </c>
      <c r="E119" s="73">
        <v>6.4561944440000003</v>
      </c>
      <c r="F119" s="58">
        <v>350</v>
      </c>
      <c r="G119" s="58">
        <v>81</v>
      </c>
      <c r="H119" s="58">
        <v>81794</v>
      </c>
      <c r="I119" s="60" t="s">
        <v>85</v>
      </c>
      <c r="J119" s="60" t="s">
        <v>258</v>
      </c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6"/>
      <c r="AL119" s="56"/>
      <c r="AM119" s="56"/>
      <c r="AN119" s="56"/>
      <c r="AO119" s="56"/>
      <c r="AP119" s="58">
        <f t="shared" si="3"/>
        <v>0</v>
      </c>
      <c r="AQ119" s="71" t="str">
        <f t="shared" si="4"/>
        <v/>
      </c>
      <c r="AR119" s="71">
        <f>IFERROR(VLOOKUP(A119,Climatologia_TMED!A:U,9+$E$2,FALSE),"")</f>
        <v>26.432353099563858</v>
      </c>
      <c r="AS119" s="71" t="str">
        <f t="shared" si="5"/>
        <v/>
      </c>
    </row>
    <row r="120" spans="1:45" ht="14.25" customHeight="1" x14ac:dyDescent="0.2">
      <c r="A120" s="58">
        <v>44015030</v>
      </c>
      <c r="B120" s="59" t="s">
        <v>259</v>
      </c>
      <c r="C120" s="59" t="s">
        <v>260</v>
      </c>
      <c r="D120" s="73">
        <v>-76.668750000000003</v>
      </c>
      <c r="E120" s="73">
        <v>1.900416667</v>
      </c>
      <c r="F120" s="58">
        <v>2900</v>
      </c>
      <c r="G120" s="58">
        <v>19</v>
      </c>
      <c r="H120" s="58">
        <v>19693</v>
      </c>
      <c r="I120" s="60" t="s">
        <v>178</v>
      </c>
      <c r="J120" s="60" t="s">
        <v>261</v>
      </c>
      <c r="K120" s="56">
        <v>12.2</v>
      </c>
      <c r="L120" s="56">
        <v>11.53333333333333</v>
      </c>
      <c r="M120" s="56">
        <v>12.2</v>
      </c>
      <c r="N120" s="56">
        <v>11.33333333333333</v>
      </c>
      <c r="O120" s="56">
        <v>12.6</v>
      </c>
      <c r="P120" s="56">
        <v>12.133333333333329</v>
      </c>
      <c r="Q120" s="56">
        <v>12</v>
      </c>
      <c r="R120" s="56">
        <v>11.4</v>
      </c>
      <c r="S120" s="56">
        <v>13.33333333333333</v>
      </c>
      <c r="T120" s="56">
        <v>13.93333333333333</v>
      </c>
      <c r="U120" s="56">
        <v>12.4</v>
      </c>
      <c r="V120" s="56">
        <v>12.46666666666667</v>
      </c>
      <c r="W120" s="56">
        <v>12.066666666666659</v>
      </c>
      <c r="X120" s="56">
        <v>12.8</v>
      </c>
      <c r="Y120" s="56">
        <v>13.266666666666669</v>
      </c>
      <c r="Z120" s="56">
        <v>13.66666666666667</v>
      </c>
      <c r="AA120" s="56">
        <v>12.6</v>
      </c>
      <c r="AB120" s="56">
        <v>13.4</v>
      </c>
      <c r="AC120" s="56">
        <v>14.133333333333329</v>
      </c>
      <c r="AD120" s="56">
        <v>12.53333333333333</v>
      </c>
      <c r="AE120" s="56">
        <v>12.66666666666667</v>
      </c>
      <c r="AF120" s="56">
        <v>12.133333333333329</v>
      </c>
      <c r="AG120" s="56">
        <v>11.93333333333333</v>
      </c>
      <c r="AH120" s="56">
        <v>12</v>
      </c>
      <c r="AI120" s="56">
        <v>10.266666666666669</v>
      </c>
      <c r="AJ120" s="56">
        <v>11.2</v>
      </c>
      <c r="AK120" s="56">
        <v>12.133333333333329</v>
      </c>
      <c r="AL120" s="56">
        <v>12.46666666666667</v>
      </c>
      <c r="AM120" s="56">
        <v>11.866666666666671</v>
      </c>
      <c r="AN120" s="56"/>
      <c r="AO120" s="56"/>
      <c r="AP120" s="58">
        <f t="shared" si="3"/>
        <v>29</v>
      </c>
      <c r="AQ120" s="71">
        <f t="shared" si="4"/>
        <v>12.367816091954024</v>
      </c>
      <c r="AR120" s="71">
        <f>IFERROR(VLOOKUP(A120,Climatologia_TMED!A:U,9+$E$2,FALSE),"")</f>
        <v>11.290418311249359</v>
      </c>
      <c r="AS120" s="71">
        <f t="shared" si="5"/>
        <v>1.0773977807046649</v>
      </c>
    </row>
    <row r="121" spans="1:45" ht="14.25" customHeight="1" x14ac:dyDescent="0.2">
      <c r="A121" s="58">
        <v>44015060</v>
      </c>
      <c r="B121" s="59" t="s">
        <v>262</v>
      </c>
      <c r="C121" s="59" t="s">
        <v>260</v>
      </c>
      <c r="D121" s="73">
        <v>-76.651833330000002</v>
      </c>
      <c r="E121" s="73">
        <v>1.157333333</v>
      </c>
      <c r="F121" s="58">
        <v>650</v>
      </c>
      <c r="G121" s="58">
        <v>86</v>
      </c>
      <c r="H121" s="58">
        <v>86001</v>
      </c>
      <c r="I121" s="60" t="s">
        <v>263</v>
      </c>
      <c r="J121" s="60" t="s">
        <v>264</v>
      </c>
      <c r="K121" s="56"/>
      <c r="L121" s="56">
        <v>23.15</v>
      </c>
      <c r="M121" s="56"/>
      <c r="N121" s="56"/>
      <c r="O121" s="56">
        <v>23.75</v>
      </c>
      <c r="P121" s="56"/>
      <c r="Q121" s="56"/>
      <c r="R121" s="56"/>
      <c r="S121" s="56">
        <v>23.75</v>
      </c>
      <c r="T121" s="56"/>
      <c r="U121" s="56"/>
      <c r="V121" s="56">
        <v>22.05</v>
      </c>
      <c r="W121" s="56">
        <v>22.7</v>
      </c>
      <c r="X121" s="56"/>
      <c r="Y121" s="56"/>
      <c r="Z121" s="56"/>
      <c r="AA121" s="56"/>
      <c r="AB121" s="56"/>
      <c r="AC121" s="56"/>
      <c r="AD121" s="56">
        <v>23.05</v>
      </c>
      <c r="AE121" s="56"/>
      <c r="AF121" s="56"/>
      <c r="AG121" s="56"/>
      <c r="AH121" s="56"/>
      <c r="AI121" s="56"/>
      <c r="AJ121" s="56">
        <v>22.45</v>
      </c>
      <c r="AK121" s="56">
        <v>21.85</v>
      </c>
      <c r="AL121" s="56"/>
      <c r="AM121" s="56"/>
      <c r="AN121" s="56"/>
      <c r="AO121" s="56"/>
      <c r="AP121" s="58">
        <f t="shared" si="3"/>
        <v>8</v>
      </c>
      <c r="AQ121" s="71" t="str">
        <f t="shared" si="4"/>
        <v/>
      </c>
      <c r="AR121" s="71">
        <f>IFERROR(VLOOKUP(A121,Climatologia_TMED!A:U,9+$E$2,FALSE),"")</f>
        <v>22.885934302124831</v>
      </c>
      <c r="AS121" s="71" t="str">
        <f t="shared" si="5"/>
        <v/>
      </c>
    </row>
    <row r="122" spans="1:45" ht="14.25" customHeight="1" x14ac:dyDescent="0.2">
      <c r="A122" s="58">
        <v>47015040</v>
      </c>
      <c r="B122" s="59" t="s">
        <v>265</v>
      </c>
      <c r="C122" s="59" t="s">
        <v>260</v>
      </c>
      <c r="D122" s="73">
        <v>-76.960972220000002</v>
      </c>
      <c r="E122" s="73">
        <v>1.198277778</v>
      </c>
      <c r="F122" s="58">
        <v>2100</v>
      </c>
      <c r="G122" s="58">
        <v>86</v>
      </c>
      <c r="H122" s="58">
        <v>86219</v>
      </c>
      <c r="I122" s="60" t="s">
        <v>263</v>
      </c>
      <c r="J122" s="60" t="s">
        <v>266</v>
      </c>
      <c r="K122" s="56">
        <v>16.2</v>
      </c>
      <c r="L122" s="56">
        <v>16.266666666666669</v>
      </c>
      <c r="M122" s="56">
        <v>15.93333333333333</v>
      </c>
      <c r="N122" s="56">
        <v>16.533333333333331</v>
      </c>
      <c r="O122" s="56">
        <v>16.13333333333334</v>
      </c>
      <c r="P122" s="56">
        <v>16.333333333333329</v>
      </c>
      <c r="Q122" s="56">
        <v>16.666666666666671</v>
      </c>
      <c r="R122" s="56">
        <v>17.533333333333331</v>
      </c>
      <c r="S122" s="56">
        <v>18.333333333333329</v>
      </c>
      <c r="T122" s="56">
        <v>15.8</v>
      </c>
      <c r="U122" s="56">
        <v>15.4</v>
      </c>
      <c r="V122" s="56">
        <v>15.93333333333333</v>
      </c>
      <c r="W122" s="56">
        <v>17</v>
      </c>
      <c r="X122" s="56">
        <v>17.600000000000001</v>
      </c>
      <c r="Y122" s="56">
        <v>16.533333333333331</v>
      </c>
      <c r="Z122" s="56">
        <v>17.399999999999999</v>
      </c>
      <c r="AA122" s="56">
        <v>16.666666666666671</v>
      </c>
      <c r="AB122" s="56"/>
      <c r="AC122" s="56">
        <v>17</v>
      </c>
      <c r="AD122" s="56">
        <v>16.8</v>
      </c>
      <c r="AE122" s="56">
        <v>16.93333333333333</v>
      </c>
      <c r="AF122" s="56">
        <v>15.66666666666667</v>
      </c>
      <c r="AG122" s="56">
        <v>16.399999999999999</v>
      </c>
      <c r="AH122" s="56">
        <v>17.06666666666667</v>
      </c>
      <c r="AI122" s="56">
        <v>16.333333333333329</v>
      </c>
      <c r="AJ122" s="56">
        <v>15.53333333333333</v>
      </c>
      <c r="AK122" s="56">
        <v>15.133333333333329</v>
      </c>
      <c r="AL122" s="56">
        <v>15.53333333333333</v>
      </c>
      <c r="AM122" s="56">
        <v>17.133333333333329</v>
      </c>
      <c r="AN122" s="56"/>
      <c r="AO122" s="56"/>
      <c r="AP122" s="58">
        <f t="shared" si="3"/>
        <v>28</v>
      </c>
      <c r="AQ122" s="71">
        <f t="shared" si="4"/>
        <v>16.49285714285714</v>
      </c>
      <c r="AR122" s="71">
        <f>IFERROR(VLOOKUP(A122,Climatologia_TMED!A:U,9+$E$2,FALSE),"")</f>
        <v>15.94717513220972</v>
      </c>
      <c r="AS122" s="71">
        <f t="shared" si="5"/>
        <v>0.54568201064742006</v>
      </c>
    </row>
    <row r="123" spans="1:45" ht="14.25" customHeight="1" x14ac:dyDescent="0.2">
      <c r="A123" s="58">
        <v>47015080</v>
      </c>
      <c r="B123" s="59" t="s">
        <v>267</v>
      </c>
      <c r="C123" s="59" t="s">
        <v>260</v>
      </c>
      <c r="D123" s="73">
        <v>-77.303611110000006</v>
      </c>
      <c r="E123" s="73">
        <v>0.80491666699999997</v>
      </c>
      <c r="F123" s="58">
        <v>1776</v>
      </c>
      <c r="G123" s="58">
        <v>52</v>
      </c>
      <c r="H123" s="58">
        <v>52573</v>
      </c>
      <c r="I123" s="60" t="s">
        <v>77</v>
      </c>
      <c r="J123" s="60" t="s">
        <v>268</v>
      </c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6"/>
      <c r="AL123" s="56"/>
      <c r="AM123" s="56"/>
      <c r="AN123" s="56"/>
      <c r="AO123" s="56"/>
      <c r="AP123" s="58">
        <f t="shared" si="3"/>
        <v>0</v>
      </c>
      <c r="AQ123" s="71" t="str">
        <f t="shared" si="4"/>
        <v/>
      </c>
      <c r="AR123" s="71">
        <f>IFERROR(VLOOKUP(A123,Climatologia_TMED!A:U,9+$E$2,FALSE),"")</f>
        <v>17.143132561656159</v>
      </c>
      <c r="AS123" s="71" t="str">
        <f t="shared" si="5"/>
        <v/>
      </c>
    </row>
    <row r="124" spans="1:45" ht="14.25" customHeight="1" x14ac:dyDescent="0.2">
      <c r="A124" s="58">
        <v>47015100</v>
      </c>
      <c r="B124" s="59" t="s">
        <v>269</v>
      </c>
      <c r="C124" s="59" t="s">
        <v>260</v>
      </c>
      <c r="D124" s="73">
        <v>-77.161472219999993</v>
      </c>
      <c r="E124" s="73">
        <v>1.159944444</v>
      </c>
      <c r="F124" s="58">
        <v>2830</v>
      </c>
      <c r="G124" s="58">
        <v>52</v>
      </c>
      <c r="H124" s="58">
        <v>52001</v>
      </c>
      <c r="I124" s="60" t="s">
        <v>77</v>
      </c>
      <c r="J124" s="60" t="s">
        <v>270</v>
      </c>
      <c r="K124" s="56">
        <v>12.8</v>
      </c>
      <c r="L124" s="56">
        <v>11.266666666666669</v>
      </c>
      <c r="M124" s="56">
        <v>11.733333333333331</v>
      </c>
      <c r="N124" s="56"/>
      <c r="O124" s="56">
        <v>12.33333333333333</v>
      </c>
      <c r="P124" s="56">
        <v>12.2</v>
      </c>
      <c r="Q124" s="56">
        <v>12</v>
      </c>
      <c r="R124" s="56">
        <v>12</v>
      </c>
      <c r="S124" s="56">
        <v>13.06666666666667</v>
      </c>
      <c r="T124" s="56"/>
      <c r="U124" s="56"/>
      <c r="V124" s="56">
        <v>11.93333333333333</v>
      </c>
      <c r="W124" s="56">
        <v>12.66666666666667</v>
      </c>
      <c r="X124" s="56">
        <v>12.6</v>
      </c>
      <c r="Y124" s="56">
        <v>12.93333333333333</v>
      </c>
      <c r="Z124" s="56">
        <v>13.4</v>
      </c>
      <c r="AA124" s="56"/>
      <c r="AB124" s="56">
        <v>12.46666666666667</v>
      </c>
      <c r="AC124" s="56">
        <v>12.33333333333333</v>
      </c>
      <c r="AD124" s="56">
        <v>13.06666666666667</v>
      </c>
      <c r="AE124" s="56">
        <v>12.866666666666671</v>
      </c>
      <c r="AF124" s="56">
        <v>12.266666666666669</v>
      </c>
      <c r="AG124" s="56">
        <v>12.4</v>
      </c>
      <c r="AH124" s="56">
        <v>13.266666666666669</v>
      </c>
      <c r="AI124" s="56">
        <v>12.66666666666667</v>
      </c>
      <c r="AJ124" s="56">
        <v>12.46666666666667</v>
      </c>
      <c r="AK124" s="56">
        <v>13.06666666666667</v>
      </c>
      <c r="AL124" s="56">
        <v>12.46666666666667</v>
      </c>
      <c r="AM124" s="56">
        <v>13.53333333333333</v>
      </c>
      <c r="AN124" s="56"/>
      <c r="AO124" s="56"/>
      <c r="AP124" s="58">
        <f t="shared" si="3"/>
        <v>25</v>
      </c>
      <c r="AQ124" s="71">
        <f t="shared" si="4"/>
        <v>12.552000000000005</v>
      </c>
      <c r="AR124" s="71">
        <f>IFERROR(VLOOKUP(A124,Climatologia_TMED!A:U,9+$E$2,FALSE),"")</f>
        <v>12.039454527756689</v>
      </c>
      <c r="AS124" s="71">
        <f t="shared" si="5"/>
        <v>0.51254547224331581</v>
      </c>
    </row>
    <row r="125" spans="1:45" ht="14.25" customHeight="1" x14ac:dyDescent="0.2">
      <c r="A125" s="58">
        <v>47035020</v>
      </c>
      <c r="B125" s="59" t="s">
        <v>271</v>
      </c>
      <c r="C125" s="59" t="s">
        <v>260</v>
      </c>
      <c r="D125" s="73">
        <v>-75.851111110000005</v>
      </c>
      <c r="E125" s="73">
        <v>0.132861111</v>
      </c>
      <c r="F125" s="58">
        <v>190</v>
      </c>
      <c r="G125" s="58">
        <v>86</v>
      </c>
      <c r="H125" s="58">
        <v>86573</v>
      </c>
      <c r="I125" s="60" t="s">
        <v>263</v>
      </c>
      <c r="J125" s="60" t="s">
        <v>272</v>
      </c>
      <c r="K125" s="56">
        <v>25.6</v>
      </c>
      <c r="L125" s="56">
        <v>25.6</v>
      </c>
      <c r="M125" s="56"/>
      <c r="N125" s="56">
        <v>24.333333333333329</v>
      </c>
      <c r="O125" s="56">
        <v>26.43333333333333</v>
      </c>
      <c r="P125" s="56">
        <v>25.93333333333333</v>
      </c>
      <c r="Q125" s="56">
        <v>26.2</v>
      </c>
      <c r="R125" s="56"/>
      <c r="S125" s="56">
        <v>26.13333333333334</v>
      </c>
      <c r="T125" s="56"/>
      <c r="U125" s="56">
        <v>23.6</v>
      </c>
      <c r="V125" s="56">
        <v>22.93333333333333</v>
      </c>
      <c r="W125" s="56">
        <v>23.466666666666669</v>
      </c>
      <c r="X125" s="56">
        <v>25.93333333333333</v>
      </c>
      <c r="Y125" s="56"/>
      <c r="Z125" s="56"/>
      <c r="AA125" s="56">
        <v>25.933333333333341</v>
      </c>
      <c r="AB125" s="56">
        <v>25.86666666666666</v>
      </c>
      <c r="AC125" s="56">
        <v>25.4</v>
      </c>
      <c r="AD125" s="56">
        <v>24.266666666666669</v>
      </c>
      <c r="AE125" s="56">
        <v>23.666666666666671</v>
      </c>
      <c r="AF125" s="56"/>
      <c r="AG125" s="56"/>
      <c r="AH125" s="56"/>
      <c r="AI125" s="56"/>
      <c r="AJ125" s="56"/>
      <c r="AK125" s="56"/>
      <c r="AL125" s="56">
        <v>22.86666666666666</v>
      </c>
      <c r="AM125" s="56"/>
      <c r="AN125" s="56"/>
      <c r="AO125" s="56"/>
      <c r="AP125" s="58">
        <f t="shared" si="3"/>
        <v>17</v>
      </c>
      <c r="AQ125" s="71">
        <f t="shared" si="4"/>
        <v>24.950980392156865</v>
      </c>
      <c r="AR125" s="71">
        <f>IFERROR(VLOOKUP(A125,Climatologia_TMED!A:U,9+$E$2,FALSE),"")</f>
        <v>25.040964549936319</v>
      </c>
      <c r="AS125" s="71">
        <f t="shared" si="5"/>
        <v>-8.9984157779454677E-2</v>
      </c>
    </row>
    <row r="126" spans="1:45" ht="14.25" customHeight="1" x14ac:dyDescent="0.2">
      <c r="A126" s="58">
        <v>47045010</v>
      </c>
      <c r="B126" s="59" t="s">
        <v>273</v>
      </c>
      <c r="C126" s="59" t="s">
        <v>260</v>
      </c>
      <c r="D126" s="73">
        <v>-74.776277780000001</v>
      </c>
      <c r="E126" s="73">
        <v>-0.18061111099999999</v>
      </c>
      <c r="F126" s="58">
        <v>147</v>
      </c>
      <c r="G126" s="58">
        <v>86</v>
      </c>
      <c r="H126" s="58">
        <v>86573</v>
      </c>
      <c r="I126" s="60" t="s">
        <v>263</v>
      </c>
      <c r="J126" s="60" t="s">
        <v>272</v>
      </c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  <c r="AM126" s="56"/>
      <c r="AN126" s="56"/>
      <c r="AO126" s="56"/>
      <c r="AP126" s="58">
        <f t="shared" si="3"/>
        <v>0</v>
      </c>
      <c r="AQ126" s="71" t="str">
        <f t="shared" si="4"/>
        <v/>
      </c>
      <c r="AR126" s="71">
        <f>IFERROR(VLOOKUP(A126,Climatologia_TMED!A:U,9+$E$2,FALSE),"")</f>
        <v>25.5515256869773</v>
      </c>
      <c r="AS126" s="71" t="str">
        <f t="shared" si="5"/>
        <v/>
      </c>
    </row>
    <row r="127" spans="1:45" ht="14.25" customHeight="1" x14ac:dyDescent="0.2">
      <c r="A127" s="58">
        <v>51025090</v>
      </c>
      <c r="B127" s="59" t="s">
        <v>274</v>
      </c>
      <c r="C127" s="59" t="s">
        <v>260</v>
      </c>
      <c r="D127" s="73">
        <v>-78.695583330000005</v>
      </c>
      <c r="E127" s="73">
        <v>1.5501944439999999</v>
      </c>
      <c r="F127" s="58">
        <v>16</v>
      </c>
      <c r="G127" s="58">
        <v>52</v>
      </c>
      <c r="H127" s="58">
        <v>52835</v>
      </c>
      <c r="I127" s="60" t="s">
        <v>77</v>
      </c>
      <c r="J127" s="60" t="s">
        <v>275</v>
      </c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  <c r="AM127" s="56"/>
      <c r="AN127" s="56"/>
      <c r="AO127" s="56"/>
      <c r="AP127" s="58">
        <f t="shared" si="3"/>
        <v>0</v>
      </c>
      <c r="AQ127" s="71" t="str">
        <f t="shared" si="4"/>
        <v/>
      </c>
      <c r="AR127" s="71">
        <f>IFERROR(VLOOKUP(A127,Climatologia_TMED!A:U,9+$E$2,FALSE),"")</f>
        <v>26.394768380919231</v>
      </c>
      <c r="AS127" s="71" t="str">
        <f t="shared" si="5"/>
        <v/>
      </c>
    </row>
    <row r="128" spans="1:45" ht="14.25" customHeight="1" x14ac:dyDescent="0.2">
      <c r="A128" s="58">
        <v>52015010</v>
      </c>
      <c r="B128" s="59" t="s">
        <v>276</v>
      </c>
      <c r="C128" s="59" t="s">
        <v>260</v>
      </c>
      <c r="D128" s="73">
        <v>-76.611944440000002</v>
      </c>
      <c r="E128" s="73">
        <v>2.2497222219999999</v>
      </c>
      <c r="F128" s="58">
        <v>2450</v>
      </c>
      <c r="G128" s="58">
        <v>19</v>
      </c>
      <c r="H128" s="58">
        <v>19760</v>
      </c>
      <c r="I128" s="60" t="s">
        <v>178</v>
      </c>
      <c r="J128" s="60" t="s">
        <v>277</v>
      </c>
      <c r="K128" s="56">
        <v>15.3</v>
      </c>
      <c r="L128" s="56">
        <v>15.83333333333333</v>
      </c>
      <c r="M128" s="56">
        <v>14.9</v>
      </c>
      <c r="N128" s="56">
        <v>14.633333333333329</v>
      </c>
      <c r="O128" s="56">
        <v>16.233333333333331</v>
      </c>
      <c r="P128" s="56">
        <v>15.633333333333329</v>
      </c>
      <c r="Q128" s="56">
        <v>14.93333333333333</v>
      </c>
      <c r="R128" s="56">
        <v>14.46666666666667</v>
      </c>
      <c r="S128" s="56">
        <v>17.166666666666671</v>
      </c>
      <c r="T128" s="56">
        <v>16.2</v>
      </c>
      <c r="U128" s="56">
        <v>15.06666666666667</v>
      </c>
      <c r="V128" s="56">
        <v>16.166666666666671</v>
      </c>
      <c r="W128" s="56">
        <v>16</v>
      </c>
      <c r="X128" s="56">
        <v>16.56666666666667</v>
      </c>
      <c r="Y128" s="56">
        <v>16.966666666666669</v>
      </c>
      <c r="Z128" s="56">
        <v>16.233333333333331</v>
      </c>
      <c r="AA128" s="56">
        <v>15.53333333333333</v>
      </c>
      <c r="AB128" s="56">
        <v>16.133333333333329</v>
      </c>
      <c r="AC128" s="56">
        <v>16.56666666666667</v>
      </c>
      <c r="AD128" s="56">
        <v>17.233333333333331</v>
      </c>
      <c r="AE128" s="56">
        <v>16.3</v>
      </c>
      <c r="AF128" s="56">
        <v>16.833333333333329</v>
      </c>
      <c r="AG128" s="56">
        <v>16.56666666666667</v>
      </c>
      <c r="AH128" s="56">
        <v>16.36666666666666</v>
      </c>
      <c r="AI128" s="56">
        <v>16.7</v>
      </c>
      <c r="AJ128" s="56">
        <v>16.8</v>
      </c>
      <c r="AK128" s="56">
        <v>16.56666666666667</v>
      </c>
      <c r="AL128" s="56">
        <v>17</v>
      </c>
      <c r="AM128" s="56"/>
      <c r="AN128" s="56"/>
      <c r="AO128" s="56"/>
      <c r="AP128" s="58">
        <f t="shared" si="3"/>
        <v>28</v>
      </c>
      <c r="AQ128" s="71">
        <f t="shared" si="4"/>
        <v>16.103571428571424</v>
      </c>
      <c r="AR128" s="71">
        <f>IFERROR(VLOOKUP(A128,Climatologia_TMED!A:U,9+$E$2,FALSE),"")</f>
        <v>14.343652476517111</v>
      </c>
      <c r="AS128" s="71">
        <f t="shared" si="5"/>
        <v>1.7599189520543135</v>
      </c>
    </row>
    <row r="129" spans="1:45" ht="14.25" customHeight="1" x14ac:dyDescent="0.2">
      <c r="A129" s="58">
        <v>52025020</v>
      </c>
      <c r="B129" s="59" t="s">
        <v>278</v>
      </c>
      <c r="C129" s="59" t="s">
        <v>260</v>
      </c>
      <c r="D129" s="73">
        <v>-76.891666670000006</v>
      </c>
      <c r="E129" s="73">
        <v>1.753333333</v>
      </c>
      <c r="F129" s="58">
        <v>2300</v>
      </c>
      <c r="G129" s="58">
        <v>19</v>
      </c>
      <c r="H129" s="58">
        <v>19100</v>
      </c>
      <c r="I129" s="60" t="s">
        <v>178</v>
      </c>
      <c r="J129" s="60" t="s">
        <v>29</v>
      </c>
      <c r="K129" s="56">
        <v>17.149999999999999</v>
      </c>
      <c r="L129" s="56">
        <v>17.399999999999999</v>
      </c>
      <c r="M129" s="56">
        <v>17.2</v>
      </c>
      <c r="N129" s="56">
        <v>16.899999999999999</v>
      </c>
      <c r="O129" s="56">
        <v>19</v>
      </c>
      <c r="P129" s="56">
        <v>17.600000000000001</v>
      </c>
      <c r="Q129" s="56">
        <v>17.600000000000001</v>
      </c>
      <c r="R129" s="56">
        <v>17.7</v>
      </c>
      <c r="S129" s="56">
        <v>20.100000000000001</v>
      </c>
      <c r="T129" s="56">
        <v>19.25</v>
      </c>
      <c r="U129" s="56">
        <v>17.2</v>
      </c>
      <c r="V129" s="56">
        <v>18.899999999999999</v>
      </c>
      <c r="W129" s="56">
        <v>18.5</v>
      </c>
      <c r="X129" s="56">
        <v>18.850000000000001</v>
      </c>
      <c r="Y129" s="56">
        <v>18.399999999999999</v>
      </c>
      <c r="Z129" s="56">
        <v>18.899999999999999</v>
      </c>
      <c r="AA129" s="56">
        <v>18.45</v>
      </c>
      <c r="AB129" s="56">
        <v>17.899999999999999</v>
      </c>
      <c r="AC129" s="56">
        <v>18.149999999999999</v>
      </c>
      <c r="AD129" s="56">
        <v>19.649999999999999</v>
      </c>
      <c r="AE129" s="56">
        <v>19</v>
      </c>
      <c r="AF129" s="56">
        <v>18.600000000000001</v>
      </c>
      <c r="AG129" s="56">
        <v>18.399999999999999</v>
      </c>
      <c r="AH129" s="56">
        <v>19.149999999999999</v>
      </c>
      <c r="AI129" s="56">
        <v>19.100000000000001</v>
      </c>
      <c r="AJ129" s="56">
        <v>18.649999999999999</v>
      </c>
      <c r="AK129" s="56">
        <v>19</v>
      </c>
      <c r="AL129" s="56">
        <v>18.899999999999999</v>
      </c>
      <c r="AM129" s="56">
        <v>18.45</v>
      </c>
      <c r="AN129" s="56"/>
      <c r="AO129" s="56"/>
      <c r="AP129" s="58">
        <f t="shared" si="3"/>
        <v>29</v>
      </c>
      <c r="AQ129" s="71">
        <f t="shared" si="4"/>
        <v>18.415517241379305</v>
      </c>
      <c r="AR129" s="71">
        <f>IFERROR(VLOOKUP(A129,Climatologia_TMED!A:U,9+$E$2,FALSE),"")</f>
        <v>16.741480932612191</v>
      </c>
      <c r="AS129" s="71">
        <f t="shared" si="5"/>
        <v>1.6740363087671142</v>
      </c>
    </row>
    <row r="130" spans="1:45" ht="14.25" customHeight="1" x14ac:dyDescent="0.2">
      <c r="A130" s="58">
        <v>52025090</v>
      </c>
      <c r="B130" s="59" t="s">
        <v>279</v>
      </c>
      <c r="C130" s="59" t="s">
        <v>260</v>
      </c>
      <c r="D130" s="73">
        <v>-76.750333330000004</v>
      </c>
      <c r="E130" s="73">
        <v>2.1938333330000002</v>
      </c>
      <c r="F130" s="58">
        <v>1870</v>
      </c>
      <c r="G130" s="58">
        <v>19</v>
      </c>
      <c r="H130" s="58">
        <v>19392</v>
      </c>
      <c r="I130" s="60" t="s">
        <v>178</v>
      </c>
      <c r="J130" s="60" t="s">
        <v>280</v>
      </c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8">
        <f t="shared" si="3"/>
        <v>0</v>
      </c>
      <c r="AQ130" s="71" t="str">
        <f t="shared" si="4"/>
        <v/>
      </c>
      <c r="AR130" s="71">
        <f>IFERROR(VLOOKUP(A130,Climatologia_TMED!A:U,9+$E$2,FALSE),"")</f>
        <v>18.166322328055639</v>
      </c>
      <c r="AS130" s="71" t="str">
        <f t="shared" si="5"/>
        <v/>
      </c>
    </row>
    <row r="131" spans="1:45" ht="14.25" customHeight="1" x14ac:dyDescent="0.2">
      <c r="A131" s="58">
        <v>52045010</v>
      </c>
      <c r="B131" s="59" t="s">
        <v>281</v>
      </c>
      <c r="C131" s="59" t="s">
        <v>260</v>
      </c>
      <c r="D131" s="73">
        <v>-77.303083330000007</v>
      </c>
      <c r="E131" s="73">
        <v>1.1982222220000001</v>
      </c>
      <c r="F131" s="58">
        <v>2710</v>
      </c>
      <c r="G131" s="58">
        <v>52</v>
      </c>
      <c r="H131" s="58">
        <v>52001</v>
      </c>
      <c r="I131" s="60" t="s">
        <v>77</v>
      </c>
      <c r="J131" s="60" t="s">
        <v>270</v>
      </c>
      <c r="K131" s="56">
        <v>13.6</v>
      </c>
      <c r="L131" s="56">
        <v>14</v>
      </c>
      <c r="M131" s="56">
        <v>13.46666666666667</v>
      </c>
      <c r="N131" s="56">
        <v>14.4</v>
      </c>
      <c r="O131" s="56">
        <v>14.766666666666669</v>
      </c>
      <c r="P131" s="56">
        <v>14.1</v>
      </c>
      <c r="Q131" s="56">
        <v>13.133333333333329</v>
      </c>
      <c r="R131" s="56">
        <v>13.733333333333331</v>
      </c>
      <c r="S131" s="56">
        <v>14.8</v>
      </c>
      <c r="T131" s="56">
        <v>14.03333333333333</v>
      </c>
      <c r="U131" s="56">
        <v>13.96666666666667</v>
      </c>
      <c r="V131" s="56">
        <v>14</v>
      </c>
      <c r="W131" s="56">
        <v>15</v>
      </c>
      <c r="X131" s="56">
        <v>15.133333333333329</v>
      </c>
      <c r="Y131" s="56">
        <v>14.6</v>
      </c>
      <c r="Z131" s="56">
        <v>14.53333333333333</v>
      </c>
      <c r="AA131" s="56">
        <v>14.6</v>
      </c>
      <c r="AB131" s="56">
        <v>14.4</v>
      </c>
      <c r="AC131" s="56">
        <v>15.2</v>
      </c>
      <c r="AD131" s="56">
        <v>14.866666666666671</v>
      </c>
      <c r="AE131" s="56">
        <v>14.733333333333331</v>
      </c>
      <c r="AF131" s="56">
        <v>14.66666666666667</v>
      </c>
      <c r="AG131" s="56">
        <v>14.8</v>
      </c>
      <c r="AH131" s="56">
        <v>16.399999999999999</v>
      </c>
      <c r="AI131" s="56">
        <v>14.866666666666671</v>
      </c>
      <c r="AJ131" s="56">
        <v>14.8</v>
      </c>
      <c r="AK131" s="56">
        <v>15.03333333333333</v>
      </c>
      <c r="AL131" s="56">
        <v>14.733333333333331</v>
      </c>
      <c r="AM131" s="56">
        <v>13.733333333333331</v>
      </c>
      <c r="AN131" s="56"/>
      <c r="AO131" s="56"/>
      <c r="AP131" s="58">
        <f t="shared" si="3"/>
        <v>29</v>
      </c>
      <c r="AQ131" s="71">
        <f t="shared" si="4"/>
        <v>14.486206896551723</v>
      </c>
      <c r="AR131" s="71">
        <f>IFERROR(VLOOKUP(A131,Climatologia_TMED!A:U,9+$E$2,FALSE),"")</f>
        <v>13.500610319665309</v>
      </c>
      <c r="AS131" s="71">
        <f t="shared" si="5"/>
        <v>0.98559657688641344</v>
      </c>
    </row>
    <row r="132" spans="1:45" ht="14.25" customHeight="1" x14ac:dyDescent="0.2">
      <c r="A132" s="58">
        <v>52045030</v>
      </c>
      <c r="B132" s="59" t="s">
        <v>282</v>
      </c>
      <c r="C132" s="59" t="s">
        <v>260</v>
      </c>
      <c r="D132" s="73">
        <v>-77.032611110000005</v>
      </c>
      <c r="E132" s="73">
        <v>1.5387222220000001</v>
      </c>
      <c r="F132" s="58">
        <v>2190</v>
      </c>
      <c r="G132" s="58">
        <v>52</v>
      </c>
      <c r="H132" s="58">
        <v>52685</v>
      </c>
      <c r="I132" s="60" t="s">
        <v>77</v>
      </c>
      <c r="J132" s="60" t="s">
        <v>282</v>
      </c>
      <c r="K132" s="56">
        <v>17.666666666666671</v>
      </c>
      <c r="L132" s="56">
        <v>17.8</v>
      </c>
      <c r="M132" s="56">
        <v>17.600000000000001</v>
      </c>
      <c r="N132" s="56">
        <v>17.2</v>
      </c>
      <c r="O132" s="56">
        <v>18.600000000000001</v>
      </c>
      <c r="P132" s="56">
        <v>17</v>
      </c>
      <c r="Q132" s="56">
        <v>16.8</v>
      </c>
      <c r="R132" s="56">
        <v>17.93333333333333</v>
      </c>
      <c r="S132" s="56">
        <v>18</v>
      </c>
      <c r="T132" s="56">
        <v>17.533333333333331</v>
      </c>
      <c r="U132" s="56">
        <v>17.2</v>
      </c>
      <c r="V132" s="56">
        <v>18.666666666666671</v>
      </c>
      <c r="W132" s="56">
        <v>17.733333333333331</v>
      </c>
      <c r="X132" s="56">
        <v>18.06666666666667</v>
      </c>
      <c r="Y132" s="56">
        <v>18</v>
      </c>
      <c r="Z132" s="56">
        <v>19.333333333333329</v>
      </c>
      <c r="AA132" s="56">
        <v>18.266666666666669</v>
      </c>
      <c r="AB132" s="56">
        <v>17.333333333333329</v>
      </c>
      <c r="AC132" s="56">
        <v>18.733333333333331</v>
      </c>
      <c r="AD132" s="56">
        <v>18.2</v>
      </c>
      <c r="AE132" s="56">
        <v>18.733333333333331</v>
      </c>
      <c r="AF132" s="56">
        <v>18</v>
      </c>
      <c r="AG132" s="56">
        <v>17.8</v>
      </c>
      <c r="AH132" s="56">
        <v>18.866666666666671</v>
      </c>
      <c r="AI132" s="56">
        <v>17.666666666666671</v>
      </c>
      <c r="AJ132" s="56">
        <v>17.93333333333333</v>
      </c>
      <c r="AK132" s="56">
        <v>18.733333333333331</v>
      </c>
      <c r="AL132" s="56">
        <v>17.533333333333331</v>
      </c>
      <c r="AM132" s="56">
        <v>18.06666666666667</v>
      </c>
      <c r="AN132" s="56"/>
      <c r="AO132" s="56"/>
      <c r="AP132" s="58">
        <f t="shared" si="3"/>
        <v>29</v>
      </c>
      <c r="AQ132" s="71">
        <f t="shared" si="4"/>
        <v>17.96551724137931</v>
      </c>
      <c r="AR132" s="71">
        <f>IFERROR(VLOOKUP(A132,Climatologia_TMED!A:U,9+$E$2,FALSE),"")</f>
        <v>16.318002773848189</v>
      </c>
      <c r="AS132" s="71">
        <f t="shared" si="5"/>
        <v>1.6475144675311206</v>
      </c>
    </row>
    <row r="133" spans="1:45" ht="14.25" customHeight="1" x14ac:dyDescent="0.2">
      <c r="A133" s="58">
        <v>52045040</v>
      </c>
      <c r="B133" s="59" t="s">
        <v>283</v>
      </c>
      <c r="C133" s="59" t="s">
        <v>260</v>
      </c>
      <c r="D133" s="73">
        <v>-77.267499999999998</v>
      </c>
      <c r="E133" s="73">
        <v>1.5491666669999999</v>
      </c>
      <c r="F133" s="58">
        <v>1875</v>
      </c>
      <c r="G133" s="58">
        <v>52</v>
      </c>
      <c r="H133" s="58">
        <v>52786</v>
      </c>
      <c r="I133" s="60" t="s">
        <v>77</v>
      </c>
      <c r="J133" s="60" t="s">
        <v>283</v>
      </c>
      <c r="K133" s="56">
        <v>20.399999999999999</v>
      </c>
      <c r="L133" s="56">
        <v>17.7</v>
      </c>
      <c r="M133" s="56">
        <v>18.2</v>
      </c>
      <c r="N133" s="56">
        <v>18.149999999999999</v>
      </c>
      <c r="O133" s="56">
        <v>18.75</v>
      </c>
      <c r="P133" s="56">
        <v>19.5</v>
      </c>
      <c r="Q133" s="56">
        <v>19.5</v>
      </c>
      <c r="R133" s="56">
        <v>17.399999999999999</v>
      </c>
      <c r="S133" s="56">
        <v>20.75</v>
      </c>
      <c r="T133" s="56">
        <v>18.8</v>
      </c>
      <c r="U133" s="56">
        <v>18.45</v>
      </c>
      <c r="V133" s="56">
        <v>19.3</v>
      </c>
      <c r="W133" s="56">
        <v>20.05</v>
      </c>
      <c r="X133" s="56">
        <v>19.7</v>
      </c>
      <c r="Y133" s="56">
        <v>21.1</v>
      </c>
      <c r="Z133" s="56">
        <v>18.3</v>
      </c>
      <c r="AA133" s="56">
        <v>19.649999999999999</v>
      </c>
      <c r="AB133" s="56">
        <v>19.649999999999999</v>
      </c>
      <c r="AC133" s="56">
        <v>22.45</v>
      </c>
      <c r="AD133" s="56">
        <v>22.8</v>
      </c>
      <c r="AE133" s="56">
        <v>19.25</v>
      </c>
      <c r="AF133" s="56">
        <v>21.3</v>
      </c>
      <c r="AG133" s="56">
        <v>20.05</v>
      </c>
      <c r="AH133" s="56">
        <v>22.1</v>
      </c>
      <c r="AI133" s="56">
        <v>20.149999999999999</v>
      </c>
      <c r="AJ133" s="56">
        <v>21.95</v>
      </c>
      <c r="AK133" s="56">
        <v>21.55</v>
      </c>
      <c r="AL133" s="56">
        <v>19.100000000000001</v>
      </c>
      <c r="AM133" s="56">
        <v>19.350000000000001</v>
      </c>
      <c r="AN133" s="56"/>
      <c r="AO133" s="56"/>
      <c r="AP133" s="58">
        <f t="shared" ref="AP133:AP196" si="6">COUNTIF(K133:AO133,"&gt;0")</f>
        <v>29</v>
      </c>
      <c r="AQ133" s="71">
        <f t="shared" ref="AQ133:AQ196" si="7">IF(AP133&gt;14,AVERAGE(K133:AO133),"")</f>
        <v>19.841379310344831</v>
      </c>
      <c r="AR133" s="71">
        <f>IFERROR(VLOOKUP(A133,Climatologia_TMED!A:U,9+$E$2,FALSE),"")</f>
        <v>18.09204972605059</v>
      </c>
      <c r="AS133" s="71">
        <f t="shared" ref="AS133:AS196" si="8">IF(OR(AQ133="",AR133=""),"",IFERROR(AQ133-AR133,""))</f>
        <v>1.7493295842942409</v>
      </c>
    </row>
    <row r="134" spans="1:45" ht="14.25" customHeight="1" x14ac:dyDescent="0.2">
      <c r="A134" s="58">
        <v>52045090</v>
      </c>
      <c r="B134" s="59" t="s">
        <v>284</v>
      </c>
      <c r="C134" s="59" t="s">
        <v>260</v>
      </c>
      <c r="D134" s="73">
        <v>-77.629583330000003</v>
      </c>
      <c r="E134" s="73">
        <v>0.93263888900000003</v>
      </c>
      <c r="F134" s="58">
        <v>3141</v>
      </c>
      <c r="G134" s="58">
        <v>52</v>
      </c>
      <c r="H134" s="58">
        <v>52585</v>
      </c>
      <c r="I134" s="60" t="s">
        <v>77</v>
      </c>
      <c r="J134" s="60" t="s">
        <v>285</v>
      </c>
      <c r="K134" s="56">
        <v>11.6</v>
      </c>
      <c r="L134" s="56">
        <v>12.133333333333329</v>
      </c>
      <c r="M134" s="56">
        <v>11.66666666666667</v>
      </c>
      <c r="N134" s="56">
        <v>12</v>
      </c>
      <c r="O134" s="56">
        <v>11.93333333333333</v>
      </c>
      <c r="P134" s="56">
        <v>11.2</v>
      </c>
      <c r="Q134" s="56">
        <v>11.33333333333333</v>
      </c>
      <c r="R134" s="56">
        <v>13.33333333333333</v>
      </c>
      <c r="S134" s="56">
        <v>12.133333333333329</v>
      </c>
      <c r="T134" s="56">
        <v>11.733333333333331</v>
      </c>
      <c r="U134" s="56">
        <v>11.4</v>
      </c>
      <c r="V134" s="56">
        <v>11.4</v>
      </c>
      <c r="W134" s="56">
        <v>11.8</v>
      </c>
      <c r="X134" s="56">
        <v>11.266666666666669</v>
      </c>
      <c r="Y134" s="56">
        <v>12.133333333333329</v>
      </c>
      <c r="Z134" s="56">
        <v>12.4</v>
      </c>
      <c r="AA134" s="56">
        <v>12.33333333333333</v>
      </c>
      <c r="AB134" s="56">
        <v>12.53333333333333</v>
      </c>
      <c r="AC134" s="56">
        <v>11.866666666666671</v>
      </c>
      <c r="AD134" s="56">
        <v>11.46666666666667</v>
      </c>
      <c r="AE134" s="56">
        <v>12</v>
      </c>
      <c r="AF134" s="56">
        <v>12.2</v>
      </c>
      <c r="AG134" s="56">
        <v>11.33333333333333</v>
      </c>
      <c r="AH134" s="56">
        <v>11.8</v>
      </c>
      <c r="AI134" s="56">
        <v>12.133333333333329</v>
      </c>
      <c r="AJ134" s="56">
        <v>13</v>
      </c>
      <c r="AK134" s="56">
        <v>12.4</v>
      </c>
      <c r="AL134" s="56">
        <v>12.06666666666667</v>
      </c>
      <c r="AM134" s="56"/>
      <c r="AN134" s="56"/>
      <c r="AO134" s="56"/>
      <c r="AP134" s="58">
        <f t="shared" si="6"/>
        <v>28</v>
      </c>
      <c r="AQ134" s="71">
        <f t="shared" si="7"/>
        <v>11.95</v>
      </c>
      <c r="AR134" s="71">
        <f>IFERROR(VLOOKUP(A134,Climatologia_TMED!A:U,9+$E$2,FALSE),"")</f>
        <v>12.25324771007565</v>
      </c>
      <c r="AS134" s="71">
        <f t="shared" si="8"/>
        <v>-0.30324771007565055</v>
      </c>
    </row>
    <row r="135" spans="1:45" ht="14.25" customHeight="1" x14ac:dyDescent="0.2">
      <c r="A135" s="58">
        <v>52055030</v>
      </c>
      <c r="B135" s="59" t="s">
        <v>286</v>
      </c>
      <c r="C135" s="59" t="s">
        <v>260</v>
      </c>
      <c r="D135" s="73">
        <v>-77.465111109999995</v>
      </c>
      <c r="E135" s="73">
        <v>1.1843611110000001</v>
      </c>
      <c r="F135" s="58">
        <v>1493</v>
      </c>
      <c r="G135" s="58">
        <v>52</v>
      </c>
      <c r="H135" s="58">
        <v>52207</v>
      </c>
      <c r="I135" s="60" t="s">
        <v>77</v>
      </c>
      <c r="J135" s="60" t="s">
        <v>287</v>
      </c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6"/>
      <c r="AL135" s="56"/>
      <c r="AM135" s="56"/>
      <c r="AN135" s="56"/>
      <c r="AO135" s="56"/>
      <c r="AP135" s="58">
        <f t="shared" si="6"/>
        <v>0</v>
      </c>
      <c r="AQ135" s="71" t="str">
        <f t="shared" si="7"/>
        <v/>
      </c>
      <c r="AR135" s="71">
        <f>IFERROR(VLOOKUP(A135,Climatologia_TMED!A:U,9+$E$2,FALSE),"")</f>
        <v>20.083293163722551</v>
      </c>
      <c r="AS135" s="71" t="str">
        <f t="shared" si="8"/>
        <v/>
      </c>
    </row>
    <row r="136" spans="1:45" ht="14.25" customHeight="1" x14ac:dyDescent="0.2">
      <c r="A136" s="58">
        <v>52055060</v>
      </c>
      <c r="B136" s="59" t="s">
        <v>288</v>
      </c>
      <c r="C136" s="59" t="s">
        <v>260</v>
      </c>
      <c r="D136" s="73">
        <v>-77.583055560000005</v>
      </c>
      <c r="E136" s="73">
        <v>1.3735555559999999</v>
      </c>
      <c r="F136" s="58">
        <v>1500</v>
      </c>
      <c r="G136" s="58">
        <v>52</v>
      </c>
      <c r="H136" s="58">
        <v>52678</v>
      </c>
      <c r="I136" s="60" t="s">
        <v>77</v>
      </c>
      <c r="J136" s="60" t="s">
        <v>289</v>
      </c>
      <c r="K136" s="56">
        <v>20.866666666666671</v>
      </c>
      <c r="L136" s="56">
        <v>20.93333333333333</v>
      </c>
      <c r="M136" s="56">
        <v>20.666666666666671</v>
      </c>
      <c r="N136" s="56">
        <v>20.266666666666669</v>
      </c>
      <c r="O136" s="56">
        <v>21.2</v>
      </c>
      <c r="P136" s="56">
        <v>21.733333333333331</v>
      </c>
      <c r="Q136" s="56">
        <v>22.4</v>
      </c>
      <c r="R136" s="56">
        <v>20.733333333333331</v>
      </c>
      <c r="S136" s="56">
        <v>22.666666666666671</v>
      </c>
      <c r="T136" s="56">
        <v>20.733333333333331</v>
      </c>
      <c r="U136" s="56">
        <v>20.266666666666669</v>
      </c>
      <c r="V136" s="56">
        <v>21.6</v>
      </c>
      <c r="W136" s="56">
        <v>21.733333333333331</v>
      </c>
      <c r="X136" s="56">
        <v>21.6</v>
      </c>
      <c r="Y136" s="56">
        <v>21.733333333333331</v>
      </c>
      <c r="Z136" s="56">
        <v>22</v>
      </c>
      <c r="AA136" s="56">
        <v>21.4</v>
      </c>
      <c r="AB136" s="56">
        <v>20.666666666666671</v>
      </c>
      <c r="AC136" s="56">
        <v>23</v>
      </c>
      <c r="AD136" s="56">
        <v>23.13333333333334</v>
      </c>
      <c r="AE136" s="56">
        <v>21.666666666666671</v>
      </c>
      <c r="AF136" s="56">
        <v>22.466666666666669</v>
      </c>
      <c r="AG136" s="56">
        <v>21.533333333333331</v>
      </c>
      <c r="AH136" s="56">
        <v>22.13333333333334</v>
      </c>
      <c r="AI136" s="56">
        <v>20.666666666666671</v>
      </c>
      <c r="AJ136" s="56">
        <v>22.6</v>
      </c>
      <c r="AK136" s="56">
        <v>21.666666666666671</v>
      </c>
      <c r="AL136" s="56">
        <v>20.266666666666669</v>
      </c>
      <c r="AM136" s="56">
        <v>22.13333333333334</v>
      </c>
      <c r="AN136" s="56"/>
      <c r="AO136" s="56"/>
      <c r="AP136" s="58">
        <f t="shared" si="6"/>
        <v>29</v>
      </c>
      <c r="AQ136" s="71">
        <f t="shared" si="7"/>
        <v>21.533333333333331</v>
      </c>
      <c r="AR136" s="71">
        <f>IFERROR(VLOOKUP(A136,Climatologia_TMED!A:U,9+$E$2,FALSE),"")</f>
        <v>19.95303092664852</v>
      </c>
      <c r="AS136" s="71">
        <f t="shared" si="8"/>
        <v>1.5803024066848117</v>
      </c>
    </row>
    <row r="137" spans="1:45" ht="14.25" customHeight="1" x14ac:dyDescent="0.2">
      <c r="A137" s="58">
        <v>52055090</v>
      </c>
      <c r="B137" s="59" t="s">
        <v>290</v>
      </c>
      <c r="C137" s="59" t="s">
        <v>260</v>
      </c>
      <c r="D137" s="73">
        <v>-77.389361109999996</v>
      </c>
      <c r="E137" s="73">
        <v>1.107583333</v>
      </c>
      <c r="F137" s="58">
        <v>2800</v>
      </c>
      <c r="G137" s="58">
        <v>52</v>
      </c>
      <c r="H137" s="58">
        <v>52788</v>
      </c>
      <c r="I137" s="60" t="s">
        <v>77</v>
      </c>
      <c r="J137" s="60" t="s">
        <v>291</v>
      </c>
      <c r="K137" s="56">
        <v>13.25</v>
      </c>
      <c r="L137" s="56">
        <v>13.9</v>
      </c>
      <c r="M137" s="56">
        <v>13</v>
      </c>
      <c r="N137" s="56">
        <v>13.95</v>
      </c>
      <c r="O137" s="56">
        <v>15.125</v>
      </c>
      <c r="P137" s="56">
        <v>13.725</v>
      </c>
      <c r="Q137" s="56">
        <v>13.925000000000001</v>
      </c>
      <c r="R137" s="56">
        <v>14.1</v>
      </c>
      <c r="S137" s="56">
        <v>14.55</v>
      </c>
      <c r="T137" s="56">
        <v>14.45</v>
      </c>
      <c r="U137" s="56">
        <v>14.324999999999999</v>
      </c>
      <c r="V137" s="56">
        <v>14.275</v>
      </c>
      <c r="W137" s="56">
        <v>14.125</v>
      </c>
      <c r="X137" s="56">
        <v>15.2</v>
      </c>
      <c r="Y137" s="56">
        <v>14.65</v>
      </c>
      <c r="Z137" s="56">
        <v>14.75</v>
      </c>
      <c r="AA137" s="56">
        <v>13.75</v>
      </c>
      <c r="AB137" s="56">
        <v>14.4</v>
      </c>
      <c r="AC137" s="56">
        <v>15.2</v>
      </c>
      <c r="AD137" s="56">
        <v>15.175000000000001</v>
      </c>
      <c r="AE137" s="56">
        <v>13.175000000000001</v>
      </c>
      <c r="AF137" s="56">
        <v>13.3</v>
      </c>
      <c r="AG137" s="56">
        <v>14.125</v>
      </c>
      <c r="AH137" s="56">
        <v>14.225</v>
      </c>
      <c r="AI137" s="56">
        <v>14.95</v>
      </c>
      <c r="AJ137" s="56">
        <v>14.5</v>
      </c>
      <c r="AK137" s="56">
        <v>15.275</v>
      </c>
      <c r="AL137" s="56">
        <v>15.3</v>
      </c>
      <c r="AM137" s="56">
        <v>14.4</v>
      </c>
      <c r="AN137" s="56"/>
      <c r="AO137" s="56"/>
      <c r="AP137" s="58">
        <f t="shared" si="6"/>
        <v>29</v>
      </c>
      <c r="AQ137" s="71">
        <f t="shared" si="7"/>
        <v>14.312931034482759</v>
      </c>
      <c r="AR137" s="71">
        <f>IFERROR(VLOOKUP(A137,Climatologia_TMED!A:U,9+$E$2,FALSE),"")</f>
        <v>13.34762962706418</v>
      </c>
      <c r="AS137" s="71">
        <f t="shared" si="8"/>
        <v>0.96530140741857906</v>
      </c>
    </row>
    <row r="138" spans="1:45" ht="14.25" customHeight="1" x14ac:dyDescent="0.2">
      <c r="A138" s="58">
        <v>52055200</v>
      </c>
      <c r="B138" s="59" t="s">
        <v>292</v>
      </c>
      <c r="C138" s="59" t="s">
        <v>260</v>
      </c>
      <c r="D138" s="73">
        <v>-77.445805559999997</v>
      </c>
      <c r="E138" s="73">
        <v>1.0042222220000001</v>
      </c>
      <c r="F138" s="58">
        <v>2181</v>
      </c>
      <c r="G138" s="58">
        <v>52</v>
      </c>
      <c r="H138" s="58">
        <v>52287</v>
      </c>
      <c r="I138" s="60" t="s">
        <v>77</v>
      </c>
      <c r="J138" s="60" t="s">
        <v>292</v>
      </c>
      <c r="K138" s="56">
        <v>15.65</v>
      </c>
      <c r="L138" s="56">
        <v>15.3</v>
      </c>
      <c r="M138" s="56">
        <v>15.5</v>
      </c>
      <c r="N138" s="56">
        <v>16</v>
      </c>
      <c r="O138" s="56">
        <v>16.25</v>
      </c>
      <c r="P138" s="56">
        <v>16.25</v>
      </c>
      <c r="Q138" s="56">
        <v>14.8</v>
      </c>
      <c r="R138" s="56">
        <v>15.1</v>
      </c>
      <c r="S138" s="56">
        <v>15.95</v>
      </c>
      <c r="T138" s="56">
        <v>16.05</v>
      </c>
      <c r="U138" s="56">
        <v>16.350000000000001</v>
      </c>
      <c r="V138" s="56">
        <v>16.45</v>
      </c>
      <c r="W138" s="56">
        <v>15.95</v>
      </c>
      <c r="X138" s="56">
        <v>16.399999999999999</v>
      </c>
      <c r="Y138" s="56">
        <v>17</v>
      </c>
      <c r="Z138" s="56">
        <v>16.149999999999999</v>
      </c>
      <c r="AA138" s="56">
        <v>15.85</v>
      </c>
      <c r="AB138" s="56">
        <v>17.05</v>
      </c>
      <c r="AC138" s="56">
        <v>18.05</v>
      </c>
      <c r="AD138" s="56">
        <v>16.55</v>
      </c>
      <c r="AE138" s="56">
        <v>16.399999999999999</v>
      </c>
      <c r="AF138" s="56">
        <v>15.9</v>
      </c>
      <c r="AG138" s="56">
        <v>16.399999999999999</v>
      </c>
      <c r="AH138" s="56">
        <v>17.100000000000001</v>
      </c>
      <c r="AI138" s="56">
        <v>18.149999999999999</v>
      </c>
      <c r="AJ138" s="56">
        <v>17.899999999999999</v>
      </c>
      <c r="AK138" s="56">
        <v>17.350000000000001</v>
      </c>
      <c r="AL138" s="56">
        <v>16.899999999999999</v>
      </c>
      <c r="AM138" s="56">
        <v>16.25</v>
      </c>
      <c r="AN138" s="56"/>
      <c r="AO138" s="56"/>
      <c r="AP138" s="58">
        <f t="shared" si="6"/>
        <v>29</v>
      </c>
      <c r="AQ138" s="71">
        <f t="shared" si="7"/>
        <v>16.379310344827584</v>
      </c>
      <c r="AR138" s="71">
        <f>IFERROR(VLOOKUP(A138,Climatologia_TMED!A:U,9+$E$2,FALSE),"")</f>
        <v>15.89043010752688</v>
      </c>
      <c r="AS138" s="71">
        <f t="shared" si="8"/>
        <v>0.48888023730070351</v>
      </c>
    </row>
    <row r="139" spans="1:45" ht="14.25" customHeight="1" x14ac:dyDescent="0.2">
      <c r="A139" s="58">
        <v>52055210</v>
      </c>
      <c r="B139" s="59" t="s">
        <v>293</v>
      </c>
      <c r="C139" s="59" t="s">
        <v>260</v>
      </c>
      <c r="D139" s="73">
        <v>-77.278805559999995</v>
      </c>
      <c r="E139" s="73">
        <v>1.1599999999999999</v>
      </c>
      <c r="F139" s="58">
        <v>2820</v>
      </c>
      <c r="G139" s="58">
        <v>52</v>
      </c>
      <c r="H139" s="58">
        <v>52001</v>
      </c>
      <c r="I139" s="60" t="s">
        <v>77</v>
      </c>
      <c r="J139" s="60" t="s">
        <v>270</v>
      </c>
      <c r="K139" s="56">
        <v>13.133333333333329</v>
      </c>
      <c r="L139" s="56">
        <v>12.4</v>
      </c>
      <c r="M139" s="56">
        <v>13.733333333333331</v>
      </c>
      <c r="N139" s="56">
        <v>14.33333333333333</v>
      </c>
      <c r="O139" s="56">
        <v>15.33333333333333</v>
      </c>
      <c r="P139" s="56">
        <v>13.133333333333329</v>
      </c>
      <c r="Q139" s="56">
        <v>13.46666666666667</v>
      </c>
      <c r="R139" s="56">
        <v>13.866666666666671</v>
      </c>
      <c r="S139" s="56">
        <v>13.53333333333333</v>
      </c>
      <c r="T139" s="56">
        <v>14.2</v>
      </c>
      <c r="U139" s="56">
        <v>14</v>
      </c>
      <c r="V139" s="56">
        <v>14.133333333333329</v>
      </c>
      <c r="W139" s="56">
        <v>14.866666666666671</v>
      </c>
      <c r="X139" s="56">
        <v>14.46666666666667</v>
      </c>
      <c r="Y139" s="56">
        <v>14.66666666666667</v>
      </c>
      <c r="Z139" s="56">
        <v>14.46666666666667</v>
      </c>
      <c r="AA139" s="56">
        <v>14.8</v>
      </c>
      <c r="AB139" s="56">
        <v>13.866666666666671</v>
      </c>
      <c r="AC139" s="56">
        <v>14.866666666666671</v>
      </c>
      <c r="AD139" s="56">
        <v>15.06666666666667</v>
      </c>
      <c r="AE139" s="56">
        <v>14.33333333333333</v>
      </c>
      <c r="AF139" s="56">
        <v>14.866666666666671</v>
      </c>
      <c r="AG139" s="56">
        <v>14.866666666666671</v>
      </c>
      <c r="AH139" s="56">
        <v>15.266666666666669</v>
      </c>
      <c r="AI139" s="56">
        <v>14.93333333333333</v>
      </c>
      <c r="AJ139" s="56">
        <v>14</v>
      </c>
      <c r="AK139" s="56">
        <v>15.06666666666667</v>
      </c>
      <c r="AL139" s="56">
        <v>15.066666666666659</v>
      </c>
      <c r="AM139" s="56">
        <v>14.46666666666667</v>
      </c>
      <c r="AN139" s="56"/>
      <c r="AO139" s="56"/>
      <c r="AP139" s="58">
        <f t="shared" si="6"/>
        <v>29</v>
      </c>
      <c r="AQ139" s="71">
        <f t="shared" si="7"/>
        <v>14.317241379310344</v>
      </c>
      <c r="AR139" s="71">
        <f>IFERROR(VLOOKUP(A139,Climatologia_TMED!A:U,9+$E$2,FALSE),"")</f>
        <v>13.10260599347022</v>
      </c>
      <c r="AS139" s="71">
        <f t="shared" si="8"/>
        <v>1.2146353858401238</v>
      </c>
    </row>
    <row r="140" spans="1:45" ht="14.25" customHeight="1" x14ac:dyDescent="0.2">
      <c r="A140" s="58">
        <v>52055220</v>
      </c>
      <c r="B140" s="59" t="s">
        <v>294</v>
      </c>
      <c r="C140" s="59" t="s">
        <v>260</v>
      </c>
      <c r="D140" s="73">
        <v>-77.636935688999998</v>
      </c>
      <c r="E140" s="73">
        <v>1.070707855</v>
      </c>
      <c r="F140" s="58">
        <v>3033</v>
      </c>
      <c r="G140" s="58">
        <v>52</v>
      </c>
      <c r="H140" s="58">
        <v>52838</v>
      </c>
      <c r="I140" s="60" t="s">
        <v>77</v>
      </c>
      <c r="J140" s="60" t="s">
        <v>295</v>
      </c>
      <c r="K140" s="56">
        <v>11.574999999999999</v>
      </c>
      <c r="L140" s="56">
        <v>11.95</v>
      </c>
      <c r="M140" s="56">
        <v>11.35</v>
      </c>
      <c r="N140" s="56">
        <v>12.25</v>
      </c>
      <c r="O140" s="56">
        <v>12.75</v>
      </c>
      <c r="P140" s="56">
        <v>12.35</v>
      </c>
      <c r="Q140" s="56">
        <v>11.7</v>
      </c>
      <c r="R140" s="56">
        <v>11.45</v>
      </c>
      <c r="S140" s="56">
        <v>11.5</v>
      </c>
      <c r="T140" s="56">
        <v>13</v>
      </c>
      <c r="U140" s="56">
        <v>12.1</v>
      </c>
      <c r="V140" s="56">
        <v>11.85</v>
      </c>
      <c r="W140" s="56">
        <v>12.425000000000001</v>
      </c>
      <c r="X140" s="56">
        <v>12.9</v>
      </c>
      <c r="Y140" s="56">
        <v>12.8</v>
      </c>
      <c r="Z140" s="56">
        <v>13</v>
      </c>
      <c r="AA140" s="56">
        <v>12.5</v>
      </c>
      <c r="AB140" s="56">
        <v>12.75</v>
      </c>
      <c r="AC140" s="56">
        <v>12.05</v>
      </c>
      <c r="AD140" s="56">
        <v>12.2</v>
      </c>
      <c r="AE140" s="56">
        <v>12.8</v>
      </c>
      <c r="AF140" s="56">
        <v>11.8</v>
      </c>
      <c r="AG140" s="56">
        <v>12</v>
      </c>
      <c r="AH140" s="56">
        <v>11.65</v>
      </c>
      <c r="AI140" s="56">
        <v>12.2</v>
      </c>
      <c r="AJ140" s="56">
        <v>11.85</v>
      </c>
      <c r="AK140" s="56">
        <v>13</v>
      </c>
      <c r="AL140" s="56">
        <v>12.5</v>
      </c>
      <c r="AM140" s="56">
        <v>12.95</v>
      </c>
      <c r="AN140" s="56"/>
      <c r="AO140" s="56"/>
      <c r="AP140" s="58">
        <f t="shared" si="6"/>
        <v>29</v>
      </c>
      <c r="AQ140" s="71">
        <f t="shared" si="7"/>
        <v>12.248275862068965</v>
      </c>
      <c r="AR140" s="71">
        <f>IFERROR(VLOOKUP(A140,Climatologia_TMED!A:U,9+$E$2,FALSE),"")</f>
        <v>11.483169563517929</v>
      </c>
      <c r="AS140" s="71">
        <f t="shared" si="8"/>
        <v>0.76510629855103574</v>
      </c>
    </row>
    <row r="141" spans="1:45" ht="14.25" customHeight="1" x14ac:dyDescent="0.2">
      <c r="A141" s="58">
        <v>53045040</v>
      </c>
      <c r="B141" s="59" t="s">
        <v>296</v>
      </c>
      <c r="C141" s="59" t="s">
        <v>260</v>
      </c>
      <c r="D141" s="73">
        <v>-77.894750000000002</v>
      </c>
      <c r="E141" s="73">
        <v>2.5744166669999999</v>
      </c>
      <c r="F141" s="58">
        <v>42</v>
      </c>
      <c r="G141" s="58">
        <v>19</v>
      </c>
      <c r="H141" s="58">
        <v>19318</v>
      </c>
      <c r="I141" s="60" t="s">
        <v>178</v>
      </c>
      <c r="J141" s="60" t="s">
        <v>297</v>
      </c>
      <c r="K141" s="56">
        <v>27.333333333333329</v>
      </c>
      <c r="L141" s="56">
        <v>27.666666666666671</v>
      </c>
      <c r="M141" s="56">
        <v>27.733333333333331</v>
      </c>
      <c r="N141" s="56">
        <v>27.533333333333331</v>
      </c>
      <c r="O141" s="56">
        <v>27.533333333333331</v>
      </c>
      <c r="P141" s="56">
        <v>27.8</v>
      </c>
      <c r="Q141" s="56">
        <v>28.4</v>
      </c>
      <c r="R141" s="56">
        <v>27.6</v>
      </c>
      <c r="S141" s="56">
        <v>28.6</v>
      </c>
      <c r="T141" s="56">
        <v>27.4</v>
      </c>
      <c r="U141" s="56">
        <v>27.86666666666666</v>
      </c>
      <c r="V141" s="56">
        <v>28</v>
      </c>
      <c r="W141" s="56">
        <v>27.86666666666666</v>
      </c>
      <c r="X141" s="56">
        <v>28.266666666666669</v>
      </c>
      <c r="Y141" s="56">
        <v>28.13333333333334</v>
      </c>
      <c r="Z141" s="56">
        <v>27.2</v>
      </c>
      <c r="AA141" s="56">
        <v>27.333333333333329</v>
      </c>
      <c r="AB141" s="56">
        <v>27.466666666666669</v>
      </c>
      <c r="AC141" s="56">
        <v>28.333333333333329</v>
      </c>
      <c r="AD141" s="56">
        <v>27.466666666666669</v>
      </c>
      <c r="AE141" s="56">
        <v>27.4</v>
      </c>
      <c r="AF141" s="56">
        <v>27.333333333333329</v>
      </c>
      <c r="AG141" s="56">
        <v>28</v>
      </c>
      <c r="AH141" s="56">
        <v>28.13333333333334</v>
      </c>
      <c r="AI141" s="56">
        <v>28</v>
      </c>
      <c r="AJ141" s="56">
        <v>28.266666666666669</v>
      </c>
      <c r="AK141" s="56">
        <v>27.666666666666671</v>
      </c>
      <c r="AL141" s="56">
        <v>27</v>
      </c>
      <c r="AM141" s="56">
        <v>27.06666666666667</v>
      </c>
      <c r="AN141" s="56"/>
      <c r="AO141" s="56"/>
      <c r="AP141" s="58">
        <f t="shared" si="6"/>
        <v>29</v>
      </c>
      <c r="AQ141" s="71">
        <f t="shared" si="7"/>
        <v>27.737931034482763</v>
      </c>
      <c r="AR141" s="71">
        <f>IFERROR(VLOOKUP(A141,Climatologia_TMED!A:U,9+$E$2,FALSE),"")</f>
        <v>26.230724313022691</v>
      </c>
      <c r="AS141" s="71">
        <f t="shared" si="8"/>
        <v>1.5072067214600722</v>
      </c>
    </row>
    <row r="142" spans="1:45" ht="14.25" customHeight="1" x14ac:dyDescent="0.2">
      <c r="A142" s="58">
        <v>16015020</v>
      </c>
      <c r="B142" s="59" t="s">
        <v>298</v>
      </c>
      <c r="C142" s="59" t="s">
        <v>299</v>
      </c>
      <c r="D142" s="73">
        <v>-72.644999999999996</v>
      </c>
      <c r="E142" s="73">
        <v>7.3731111110000001</v>
      </c>
      <c r="F142" s="58">
        <v>2340</v>
      </c>
      <c r="G142" s="58">
        <v>54</v>
      </c>
      <c r="H142" s="58">
        <v>54518</v>
      </c>
      <c r="I142" s="60" t="s">
        <v>300</v>
      </c>
      <c r="J142" s="60" t="s">
        <v>301</v>
      </c>
      <c r="K142" s="56"/>
      <c r="L142" s="56"/>
      <c r="M142" s="56"/>
      <c r="N142" s="56">
        <v>17.133333333333329</v>
      </c>
      <c r="O142" s="56">
        <v>16.600000000000001</v>
      </c>
      <c r="P142" s="56">
        <v>16.466666666666669</v>
      </c>
      <c r="Q142" s="56">
        <v>17.2</v>
      </c>
      <c r="R142" s="56">
        <v>18.2</v>
      </c>
      <c r="S142" s="56">
        <v>17</v>
      </c>
      <c r="T142" s="56">
        <v>16.266666666666669</v>
      </c>
      <c r="U142" s="56">
        <v>16.133333333333329</v>
      </c>
      <c r="V142" s="56">
        <v>16.13333333333334</v>
      </c>
      <c r="W142" s="56">
        <v>16.533333333333331</v>
      </c>
      <c r="X142" s="56">
        <v>16.666666666666671</v>
      </c>
      <c r="Y142" s="56">
        <v>16.2</v>
      </c>
      <c r="Z142" s="56">
        <v>15.733333333333331</v>
      </c>
      <c r="AA142" s="56">
        <v>15.866666666666671</v>
      </c>
      <c r="AB142" s="56">
        <v>16.466666666666669</v>
      </c>
      <c r="AC142" s="56">
        <v>15.93333333333333</v>
      </c>
      <c r="AD142" s="56">
        <v>17.333333333333329</v>
      </c>
      <c r="AE142" s="56">
        <v>15.53333333333333</v>
      </c>
      <c r="AF142" s="56">
        <v>16.966666666666669</v>
      </c>
      <c r="AG142" s="56">
        <v>15.93333333333333</v>
      </c>
      <c r="AH142" s="56">
        <v>15.93333333333333</v>
      </c>
      <c r="AI142" s="56">
        <v>16.733333333333331</v>
      </c>
      <c r="AJ142" s="56">
        <v>16.466666666666669</v>
      </c>
      <c r="AK142" s="56">
        <v>17.333333333333329</v>
      </c>
      <c r="AL142" s="56">
        <v>16.600000000000001</v>
      </c>
      <c r="AM142" s="56">
        <v>15.6</v>
      </c>
      <c r="AN142" s="56"/>
      <c r="AO142" s="56"/>
      <c r="AP142" s="58">
        <f t="shared" si="6"/>
        <v>26</v>
      </c>
      <c r="AQ142" s="71">
        <f t="shared" si="7"/>
        <v>16.498717948717946</v>
      </c>
      <c r="AR142" s="71">
        <f>IFERROR(VLOOKUP(A142,Climatologia_TMED!A:U,9+$E$2,FALSE),"")</f>
        <v>16.16076803251476</v>
      </c>
      <c r="AS142" s="71">
        <f t="shared" si="8"/>
        <v>0.33794991620318626</v>
      </c>
    </row>
    <row r="143" spans="1:45" ht="14.25" customHeight="1" x14ac:dyDescent="0.2">
      <c r="A143" s="58">
        <v>16015100</v>
      </c>
      <c r="B143" s="59" t="s">
        <v>302</v>
      </c>
      <c r="C143" s="59" t="s">
        <v>299</v>
      </c>
      <c r="D143" s="73">
        <v>-72.483888890000003</v>
      </c>
      <c r="E143" s="73">
        <v>7.5766666669999996</v>
      </c>
      <c r="F143" s="58">
        <v>1550</v>
      </c>
      <c r="G143" s="58">
        <v>54</v>
      </c>
      <c r="H143" s="58">
        <v>54599</v>
      </c>
      <c r="I143" s="60" t="s">
        <v>300</v>
      </c>
      <c r="J143" s="60" t="s">
        <v>302</v>
      </c>
      <c r="K143" s="56">
        <v>20.93333333333333</v>
      </c>
      <c r="L143" s="56">
        <v>18.399999999999999</v>
      </c>
      <c r="M143" s="56">
        <v>20.6</v>
      </c>
      <c r="N143" s="56">
        <v>21.06666666666667</v>
      </c>
      <c r="O143" s="56">
        <v>20.13333333333334</v>
      </c>
      <c r="P143" s="56">
        <v>20.06666666666667</v>
      </c>
      <c r="Q143" s="56">
        <v>20.93333333333333</v>
      </c>
      <c r="R143" s="56">
        <v>20.866666666666671</v>
      </c>
      <c r="S143" s="56">
        <v>21.13333333333334</v>
      </c>
      <c r="T143" s="56">
        <v>21.4</v>
      </c>
      <c r="U143" s="56">
        <v>20.333333333333339</v>
      </c>
      <c r="V143" s="56">
        <v>21.333333333333329</v>
      </c>
      <c r="W143" s="56">
        <v>19.2</v>
      </c>
      <c r="X143" s="56">
        <v>18.733333333333331</v>
      </c>
      <c r="Y143" s="56">
        <v>20.666666666666671</v>
      </c>
      <c r="Z143" s="56">
        <v>21.333333333333329</v>
      </c>
      <c r="AA143" s="56">
        <v>19.86666666666666</v>
      </c>
      <c r="AB143" s="56">
        <v>20.8</v>
      </c>
      <c r="AC143" s="56">
        <v>19.466666666666669</v>
      </c>
      <c r="AD143" s="56">
        <v>20.2</v>
      </c>
      <c r="AE143" s="56">
        <v>19</v>
      </c>
      <c r="AF143" s="56">
        <v>21.06666666666667</v>
      </c>
      <c r="AG143" s="56">
        <v>19.666666666666671</v>
      </c>
      <c r="AH143" s="56">
        <v>20.266666666666669</v>
      </c>
      <c r="AI143" s="56">
        <v>19.733333333333331</v>
      </c>
      <c r="AJ143" s="56">
        <v>19.86666666666666</v>
      </c>
      <c r="AK143" s="56">
        <v>19.266666666666669</v>
      </c>
      <c r="AL143" s="56">
        <v>19.733333333333331</v>
      </c>
      <c r="AM143" s="56">
        <v>20</v>
      </c>
      <c r="AN143" s="56"/>
      <c r="AO143" s="56"/>
      <c r="AP143" s="58">
        <f t="shared" si="6"/>
        <v>29</v>
      </c>
      <c r="AQ143" s="71">
        <f t="shared" si="7"/>
        <v>20.209195402298853</v>
      </c>
      <c r="AR143" s="71">
        <f>IFERROR(VLOOKUP(A143,Climatologia_TMED!A:U,9+$E$2,FALSE),"")</f>
        <v>19.637159080806679</v>
      </c>
      <c r="AS143" s="71">
        <f t="shared" si="8"/>
        <v>0.57203632149217398</v>
      </c>
    </row>
    <row r="144" spans="1:45" ht="14.25" customHeight="1" x14ac:dyDescent="0.2">
      <c r="A144" s="58">
        <v>16025010</v>
      </c>
      <c r="B144" s="59" t="s">
        <v>303</v>
      </c>
      <c r="C144" s="59" t="s">
        <v>299</v>
      </c>
      <c r="D144" s="73">
        <v>-72.566111109999994</v>
      </c>
      <c r="E144" s="73">
        <v>7.8488888890000004</v>
      </c>
      <c r="F144" s="58">
        <v>285</v>
      </c>
      <c r="G144" s="58">
        <v>54</v>
      </c>
      <c r="H144" s="58">
        <v>54001</v>
      </c>
      <c r="I144" s="60" t="s">
        <v>300</v>
      </c>
      <c r="J144" s="60" t="s">
        <v>304</v>
      </c>
      <c r="K144" s="56">
        <v>30.13333333333334</v>
      </c>
      <c r="L144" s="56">
        <v>26.4</v>
      </c>
      <c r="M144" s="56">
        <v>29.06666666666667</v>
      </c>
      <c r="N144" s="56">
        <v>29.533333333333331</v>
      </c>
      <c r="O144" s="56">
        <v>31.13333333333334</v>
      </c>
      <c r="P144" s="56">
        <v>30.86666666666666</v>
      </c>
      <c r="Q144" s="56">
        <v>29.333333333333329</v>
      </c>
      <c r="R144" s="56">
        <v>29.733333333333331</v>
      </c>
      <c r="S144" s="56">
        <v>28.8</v>
      </c>
      <c r="T144" s="56">
        <v>29.533333333333331</v>
      </c>
      <c r="U144" s="56">
        <v>29.466666666666669</v>
      </c>
      <c r="V144" s="56">
        <v>29.466666666666669</v>
      </c>
      <c r="W144" s="56">
        <v>30.266666666666669</v>
      </c>
      <c r="X144" s="56">
        <v>28.86666666666666</v>
      </c>
      <c r="Y144" s="56">
        <v>32.466666666666669</v>
      </c>
      <c r="Z144" s="56">
        <v>31.8</v>
      </c>
      <c r="AA144" s="56">
        <v>30.533333333333331</v>
      </c>
      <c r="AB144" s="56">
        <v>31.466666666666669</v>
      </c>
      <c r="AC144" s="56">
        <v>29.8</v>
      </c>
      <c r="AD144" s="56">
        <v>31.2</v>
      </c>
      <c r="AE144" s="56">
        <v>27.466666666666669</v>
      </c>
      <c r="AF144" s="56">
        <v>29.93333333333333</v>
      </c>
      <c r="AG144" s="56">
        <v>29.4</v>
      </c>
      <c r="AH144" s="56">
        <v>29.2</v>
      </c>
      <c r="AI144" s="56">
        <v>28.6</v>
      </c>
      <c r="AJ144" s="56">
        <v>29.266666666666669</v>
      </c>
      <c r="AK144" s="56">
        <v>27.266666666666669</v>
      </c>
      <c r="AL144" s="56">
        <v>30.466666666666669</v>
      </c>
      <c r="AM144" s="56">
        <v>29.533333333333331</v>
      </c>
      <c r="AN144" s="56"/>
      <c r="AO144" s="56"/>
      <c r="AP144" s="58">
        <f t="shared" si="6"/>
        <v>29</v>
      </c>
      <c r="AQ144" s="71">
        <f t="shared" si="7"/>
        <v>29.689655172413797</v>
      </c>
      <c r="AR144" s="71">
        <f>IFERROR(VLOOKUP(A144,Climatologia_TMED!A:U,9+$E$2,FALSE),"")</f>
        <v>28.43972585746538</v>
      </c>
      <c r="AS144" s="71">
        <f t="shared" si="8"/>
        <v>1.2499293149484174</v>
      </c>
    </row>
    <row r="145" spans="1:45" ht="14.25" customHeight="1" x14ac:dyDescent="0.2">
      <c r="A145" s="58">
        <v>16025030</v>
      </c>
      <c r="B145" s="59" t="s">
        <v>305</v>
      </c>
      <c r="C145" s="59" t="s">
        <v>299</v>
      </c>
      <c r="D145" s="73">
        <v>-72.830555559999993</v>
      </c>
      <c r="E145" s="73">
        <v>7.7745833329999998</v>
      </c>
      <c r="F145" s="58">
        <v>860</v>
      </c>
      <c r="G145" s="58">
        <v>54</v>
      </c>
      <c r="H145" s="58">
        <v>54660</v>
      </c>
      <c r="I145" s="60" t="s">
        <v>300</v>
      </c>
      <c r="J145" s="60" t="s">
        <v>305</v>
      </c>
      <c r="K145" s="56">
        <v>25.066666666666659</v>
      </c>
      <c r="L145" s="56">
        <v>23.666666666666671</v>
      </c>
      <c r="M145" s="56">
        <v>25.4</v>
      </c>
      <c r="N145" s="56">
        <v>25.533333333333331</v>
      </c>
      <c r="O145" s="56">
        <v>25.533333333333331</v>
      </c>
      <c r="P145" s="56">
        <v>26.2</v>
      </c>
      <c r="Q145" s="56">
        <v>26.06666666666667</v>
      </c>
      <c r="R145" s="56">
        <v>26.13333333333334</v>
      </c>
      <c r="S145" s="56">
        <v>26</v>
      </c>
      <c r="T145" s="56">
        <v>25.86666666666666</v>
      </c>
      <c r="U145" s="56">
        <v>24.93333333333333</v>
      </c>
      <c r="V145" s="56">
        <v>25.733333333333331</v>
      </c>
      <c r="W145" s="56">
        <v>25.8</v>
      </c>
      <c r="X145" s="56">
        <v>24.8</v>
      </c>
      <c r="Y145" s="56">
        <v>26.86666666666666</v>
      </c>
      <c r="Z145" s="56">
        <v>26.466666666666669</v>
      </c>
      <c r="AA145" s="56">
        <v>25.533333333333331</v>
      </c>
      <c r="AB145" s="56">
        <v>25.533333333333331</v>
      </c>
      <c r="AC145" s="56">
        <v>24</v>
      </c>
      <c r="AD145" s="56">
        <v>26.06666666666667</v>
      </c>
      <c r="AE145" s="56">
        <v>23.86666666666666</v>
      </c>
      <c r="AF145" s="56">
        <v>25.666666666666671</v>
      </c>
      <c r="AG145" s="56">
        <v>25.6</v>
      </c>
      <c r="AH145" s="56">
        <v>25.2</v>
      </c>
      <c r="AI145" s="56">
        <v>22.86666666666666</v>
      </c>
      <c r="AJ145" s="56">
        <v>24.2</v>
      </c>
      <c r="AK145" s="56">
        <v>23.93333333333333</v>
      </c>
      <c r="AL145" s="56">
        <v>25.2</v>
      </c>
      <c r="AM145" s="56">
        <v>25</v>
      </c>
      <c r="AN145" s="56"/>
      <c r="AO145" s="56"/>
      <c r="AP145" s="58">
        <f t="shared" si="6"/>
        <v>29</v>
      </c>
      <c r="AQ145" s="71">
        <f t="shared" si="7"/>
        <v>25.266666666666666</v>
      </c>
      <c r="AR145" s="71">
        <f>IFERROR(VLOOKUP(A145,Climatologia_TMED!A:U,9+$E$2,FALSE),"")</f>
        <v>23.728936725291661</v>
      </c>
      <c r="AS145" s="71">
        <f t="shared" si="8"/>
        <v>1.5377299413750052</v>
      </c>
    </row>
    <row r="146" spans="1:45" ht="14.25" customHeight="1" x14ac:dyDescent="0.2">
      <c r="A146" s="58">
        <v>16025040</v>
      </c>
      <c r="B146" s="59" t="s">
        <v>306</v>
      </c>
      <c r="C146" s="59" t="s">
        <v>299</v>
      </c>
      <c r="D146" s="73">
        <v>-72.47878</v>
      </c>
      <c r="E146" s="73">
        <v>8.1672799999999999</v>
      </c>
      <c r="F146" s="58">
        <v>96</v>
      </c>
      <c r="G146" s="58">
        <v>54</v>
      </c>
      <c r="H146" s="58">
        <v>54001</v>
      </c>
      <c r="I146" s="60" t="s">
        <v>300</v>
      </c>
      <c r="J146" s="60" t="s">
        <v>304</v>
      </c>
      <c r="K146" s="56"/>
      <c r="L146" s="56">
        <v>28.466666666666669</v>
      </c>
      <c r="M146" s="56">
        <v>29.533333333333331</v>
      </c>
      <c r="N146" s="56">
        <v>30</v>
      </c>
      <c r="O146" s="56">
        <v>30.733333333333331</v>
      </c>
      <c r="P146" s="56">
        <v>30.86666666666666</v>
      </c>
      <c r="Q146" s="56">
        <v>31.06666666666667</v>
      </c>
      <c r="R146" s="56">
        <v>31</v>
      </c>
      <c r="S146" s="56">
        <v>31.13333333333334</v>
      </c>
      <c r="T146" s="56">
        <v>30.6</v>
      </c>
      <c r="U146" s="56">
        <v>30.933333333333341</v>
      </c>
      <c r="V146" s="56">
        <v>31.6</v>
      </c>
      <c r="W146" s="56">
        <v>31.466666666666669</v>
      </c>
      <c r="X146" s="56"/>
      <c r="Y146" s="56">
        <v>33.200000000000003</v>
      </c>
      <c r="Z146" s="56">
        <v>32.666666666666657</v>
      </c>
      <c r="AA146" s="56">
        <v>29.13333333333334</v>
      </c>
      <c r="AB146" s="56">
        <v>31.2</v>
      </c>
      <c r="AC146" s="56">
        <v>27.86666666666666</v>
      </c>
      <c r="AD146" s="56">
        <v>30.6</v>
      </c>
      <c r="AE146" s="56">
        <v>30.933333333333341</v>
      </c>
      <c r="AF146" s="56">
        <v>30.8</v>
      </c>
      <c r="AG146" s="56">
        <v>31.333333333333329</v>
      </c>
      <c r="AH146" s="56"/>
      <c r="AI146" s="56">
        <v>30.333333333333329</v>
      </c>
      <c r="AJ146" s="56">
        <v>29.8</v>
      </c>
      <c r="AK146" s="56">
        <v>28.733333333333331</v>
      </c>
      <c r="AL146" s="56">
        <v>30.666666666666671</v>
      </c>
      <c r="AM146" s="56">
        <v>31.733333333333331</v>
      </c>
      <c r="AN146" s="56"/>
      <c r="AO146" s="56"/>
      <c r="AP146" s="58">
        <f t="shared" si="6"/>
        <v>26</v>
      </c>
      <c r="AQ146" s="71">
        <f t="shared" si="7"/>
        <v>30.630769230769236</v>
      </c>
      <c r="AR146" s="71">
        <f>IFERROR(VLOOKUP(A146,Climatologia_TMED!A:U,9+$E$2,FALSE),"")</f>
        <v>28.586267617561099</v>
      </c>
      <c r="AS146" s="71">
        <f t="shared" si="8"/>
        <v>2.0445016132081371</v>
      </c>
    </row>
    <row r="147" spans="1:45" ht="14.25" customHeight="1" x14ac:dyDescent="0.2">
      <c r="A147" s="58">
        <v>16055010</v>
      </c>
      <c r="B147" s="59" t="s">
        <v>307</v>
      </c>
      <c r="C147" s="59" t="s">
        <v>299</v>
      </c>
      <c r="D147" s="73">
        <v>-73.357500000000002</v>
      </c>
      <c r="E147" s="73">
        <v>8.3152777780000005</v>
      </c>
      <c r="F147" s="58">
        <v>1435</v>
      </c>
      <c r="G147" s="58">
        <v>54</v>
      </c>
      <c r="H147" s="58">
        <v>54498</v>
      </c>
      <c r="I147" s="60" t="s">
        <v>300</v>
      </c>
      <c r="J147" s="60" t="s">
        <v>308</v>
      </c>
      <c r="K147" s="56">
        <v>23.8</v>
      </c>
      <c r="L147" s="56">
        <v>21.6</v>
      </c>
      <c r="M147" s="56">
        <v>21.666666666666671</v>
      </c>
      <c r="N147" s="56">
        <v>23.333333333333329</v>
      </c>
      <c r="O147" s="56">
        <v>23.466666666666669</v>
      </c>
      <c r="P147" s="56">
        <v>24.266666666666669</v>
      </c>
      <c r="Q147" s="56">
        <v>23.4</v>
      </c>
      <c r="R147" s="56">
        <v>23.266666666666669</v>
      </c>
      <c r="S147" s="56">
        <v>23.13333333333334</v>
      </c>
      <c r="T147" s="56">
        <v>23.066666666666659</v>
      </c>
      <c r="U147" s="56">
        <v>23.8</v>
      </c>
      <c r="V147" s="56">
        <v>23.533333333333331</v>
      </c>
      <c r="W147" s="56">
        <v>23.93333333333333</v>
      </c>
      <c r="X147" s="56">
        <v>24.266666666666669</v>
      </c>
      <c r="Y147" s="56">
        <v>24</v>
      </c>
      <c r="Z147" s="56">
        <v>24.4</v>
      </c>
      <c r="AA147" s="56">
        <v>22.733333333333331</v>
      </c>
      <c r="AB147" s="56">
        <v>23.666666666666671</v>
      </c>
      <c r="AC147" s="56">
        <v>21.266666666666669</v>
      </c>
      <c r="AD147" s="56">
        <v>23.733333333333331</v>
      </c>
      <c r="AE147" s="56">
        <v>23.533333333333331</v>
      </c>
      <c r="AF147" s="56">
        <v>24.2</v>
      </c>
      <c r="AG147" s="56">
        <v>24.13333333333334</v>
      </c>
      <c r="AH147" s="56">
        <v>24.533333333333331</v>
      </c>
      <c r="AI147" s="56">
        <v>23.466666666666669</v>
      </c>
      <c r="AJ147" s="56">
        <v>25.2</v>
      </c>
      <c r="AK147" s="56">
        <v>23.86666666666666</v>
      </c>
      <c r="AL147" s="56">
        <v>23.333333333333329</v>
      </c>
      <c r="AM147" s="56"/>
      <c r="AN147" s="56"/>
      <c r="AO147" s="56"/>
      <c r="AP147" s="58">
        <f t="shared" si="6"/>
        <v>28</v>
      </c>
      <c r="AQ147" s="71">
        <f t="shared" si="7"/>
        <v>23.521428571428576</v>
      </c>
      <c r="AR147" s="71">
        <f>IFERROR(VLOOKUP(A147,Climatologia_TMED!A:U,9+$E$2,FALSE),"")</f>
        <v>22.088769699038501</v>
      </c>
      <c r="AS147" s="71">
        <f t="shared" si="8"/>
        <v>1.4326588723900748</v>
      </c>
    </row>
    <row r="148" spans="1:45" ht="14.25" customHeight="1" x14ac:dyDescent="0.2">
      <c r="A148" s="58">
        <v>16055020</v>
      </c>
      <c r="B148" s="59" t="s">
        <v>309</v>
      </c>
      <c r="C148" s="59" t="s">
        <v>299</v>
      </c>
      <c r="D148" s="73">
        <v>-73.285277780000001</v>
      </c>
      <c r="E148" s="73">
        <v>8.4422222219999998</v>
      </c>
      <c r="F148" s="58">
        <v>1160</v>
      </c>
      <c r="G148" s="58">
        <v>54</v>
      </c>
      <c r="H148" s="58">
        <v>54800</v>
      </c>
      <c r="I148" s="60" t="s">
        <v>300</v>
      </c>
      <c r="J148" s="60" t="s">
        <v>309</v>
      </c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6"/>
      <c r="AL148" s="56"/>
      <c r="AM148" s="56"/>
      <c r="AN148" s="56"/>
      <c r="AO148" s="56"/>
      <c r="AP148" s="58">
        <f t="shared" si="6"/>
        <v>0</v>
      </c>
      <c r="AQ148" s="71" t="str">
        <f t="shared" si="7"/>
        <v/>
      </c>
      <c r="AR148" s="71">
        <f>IFERROR(VLOOKUP(A148,Climatologia_TMED!A:U,9+$E$2,FALSE),"")</f>
        <v>22.437286891430421</v>
      </c>
      <c r="AS148" s="71" t="str">
        <f t="shared" si="8"/>
        <v/>
      </c>
    </row>
    <row r="149" spans="1:45" ht="14.25" customHeight="1" x14ac:dyDescent="0.2">
      <c r="A149" s="58">
        <v>16055040</v>
      </c>
      <c r="B149" s="59" t="s">
        <v>310</v>
      </c>
      <c r="C149" s="59" t="s">
        <v>299</v>
      </c>
      <c r="D149" s="73">
        <v>-73.223055560000006</v>
      </c>
      <c r="E149" s="73">
        <v>8.0872222219999994</v>
      </c>
      <c r="F149" s="58">
        <v>1430</v>
      </c>
      <c r="G149" s="58">
        <v>54</v>
      </c>
      <c r="H149" s="58">
        <v>54003</v>
      </c>
      <c r="I149" s="60" t="s">
        <v>300</v>
      </c>
      <c r="J149" s="60" t="s">
        <v>311</v>
      </c>
      <c r="K149" s="56"/>
      <c r="L149" s="56"/>
      <c r="M149" s="56"/>
      <c r="N149" s="56">
        <v>23.266666666666669</v>
      </c>
      <c r="O149" s="56">
        <v>24.6</v>
      </c>
      <c r="P149" s="56">
        <v>24.266666666666669</v>
      </c>
      <c r="Q149" s="56"/>
      <c r="R149" s="56"/>
      <c r="S149" s="56"/>
      <c r="T149" s="56"/>
      <c r="U149" s="56">
        <v>22.86666666666666</v>
      </c>
      <c r="V149" s="56">
        <v>23.13333333333334</v>
      </c>
      <c r="W149" s="56">
        <v>24.4</v>
      </c>
      <c r="X149" s="56">
        <v>24.333333333333329</v>
      </c>
      <c r="Y149" s="56">
        <v>24.4</v>
      </c>
      <c r="Z149" s="56">
        <v>23.466666666666669</v>
      </c>
      <c r="AA149" s="56">
        <v>22.6</v>
      </c>
      <c r="AB149" s="56">
        <v>24.06666666666667</v>
      </c>
      <c r="AC149" s="56">
        <v>20.6</v>
      </c>
      <c r="AD149" s="56">
        <v>24.13333333333334</v>
      </c>
      <c r="AE149" s="56"/>
      <c r="AF149" s="56"/>
      <c r="AG149" s="56">
        <v>22.6</v>
      </c>
      <c r="AH149" s="56">
        <v>23.666666666666671</v>
      </c>
      <c r="AI149" s="56">
        <v>23.266666666666669</v>
      </c>
      <c r="AJ149" s="56">
        <v>24</v>
      </c>
      <c r="AK149" s="56">
        <v>23.93333333333333</v>
      </c>
      <c r="AL149" s="56">
        <v>23.6</v>
      </c>
      <c r="AM149" s="56"/>
      <c r="AN149" s="56"/>
      <c r="AO149" s="56"/>
      <c r="AP149" s="58">
        <f t="shared" si="6"/>
        <v>19</v>
      </c>
      <c r="AQ149" s="71">
        <f t="shared" si="7"/>
        <v>23.536842105263162</v>
      </c>
      <c r="AR149" s="71">
        <f>IFERROR(VLOOKUP(A149,Climatologia_TMED!A:U,9+$E$2,FALSE),"")</f>
        <v>21.664109896962369</v>
      </c>
      <c r="AS149" s="71">
        <f t="shared" si="8"/>
        <v>1.8727322083007927</v>
      </c>
    </row>
    <row r="150" spans="1:45" ht="14.25" customHeight="1" x14ac:dyDescent="0.2">
      <c r="A150" s="58">
        <v>16055100</v>
      </c>
      <c r="B150" s="59" t="s">
        <v>312</v>
      </c>
      <c r="C150" s="59" t="s">
        <v>299</v>
      </c>
      <c r="D150" s="73">
        <v>-73.32222222</v>
      </c>
      <c r="E150" s="73">
        <v>8.2377777779999999</v>
      </c>
      <c r="F150" s="58">
        <v>1150</v>
      </c>
      <c r="G150" s="58">
        <v>54</v>
      </c>
      <c r="H150" s="58">
        <v>54498</v>
      </c>
      <c r="I150" s="60" t="s">
        <v>300</v>
      </c>
      <c r="J150" s="60" t="s">
        <v>308</v>
      </c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6"/>
      <c r="AL150" s="56"/>
      <c r="AM150" s="56"/>
      <c r="AN150" s="56"/>
      <c r="AO150" s="56"/>
      <c r="AP150" s="58">
        <f t="shared" si="6"/>
        <v>0</v>
      </c>
      <c r="AQ150" s="71" t="str">
        <f t="shared" si="7"/>
        <v/>
      </c>
      <c r="AR150" s="71">
        <f>IFERROR(VLOOKUP(A150,Climatologia_TMED!A:U,9+$E$2,FALSE),"")</f>
        <v>21.993296412945579</v>
      </c>
      <c r="AS150" s="71" t="str">
        <f t="shared" si="8"/>
        <v/>
      </c>
    </row>
    <row r="151" spans="1:45" ht="14.25" customHeight="1" x14ac:dyDescent="0.2">
      <c r="A151" s="58">
        <v>23125050</v>
      </c>
      <c r="B151" s="59" t="s">
        <v>313</v>
      </c>
      <c r="C151" s="59" t="s">
        <v>299</v>
      </c>
      <c r="D151" s="73">
        <v>-74.061388890000003</v>
      </c>
      <c r="E151" s="73">
        <v>6.6494444440000002</v>
      </c>
      <c r="F151" s="58">
        <v>168</v>
      </c>
      <c r="G151" s="58">
        <v>68</v>
      </c>
      <c r="H151" s="58">
        <v>68573</v>
      </c>
      <c r="I151" s="60" t="s">
        <v>44</v>
      </c>
      <c r="J151" s="60" t="s">
        <v>314</v>
      </c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6"/>
      <c r="AL151" s="56"/>
      <c r="AM151" s="56"/>
      <c r="AN151" s="56"/>
      <c r="AO151" s="56"/>
      <c r="AP151" s="58">
        <f t="shared" si="6"/>
        <v>0</v>
      </c>
      <c r="AQ151" s="71" t="str">
        <f t="shared" si="7"/>
        <v/>
      </c>
      <c r="AR151" s="71">
        <f>IFERROR(VLOOKUP(A151,Climatologia_TMED!A:U,9+$E$2,FALSE),"")</f>
        <v>28.814424532058901</v>
      </c>
      <c r="AS151" s="71" t="str">
        <f t="shared" si="8"/>
        <v/>
      </c>
    </row>
    <row r="152" spans="1:45" ht="14.25" customHeight="1" x14ac:dyDescent="0.2">
      <c r="A152" s="58">
        <v>23125060</v>
      </c>
      <c r="B152" s="59" t="s">
        <v>197</v>
      </c>
      <c r="C152" s="59" t="s">
        <v>299</v>
      </c>
      <c r="D152" s="73">
        <v>-73.91333333</v>
      </c>
      <c r="E152" s="73">
        <v>5.7583333330000004</v>
      </c>
      <c r="F152" s="58">
        <v>1690</v>
      </c>
      <c r="G152" s="58">
        <v>68</v>
      </c>
      <c r="H152" s="58">
        <v>68020</v>
      </c>
      <c r="I152" s="60" t="s">
        <v>44</v>
      </c>
      <c r="J152" s="60" t="s">
        <v>197</v>
      </c>
      <c r="K152" s="56">
        <v>20.45</v>
      </c>
      <c r="L152" s="56">
        <v>19.850000000000001</v>
      </c>
      <c r="M152" s="56">
        <v>19.95</v>
      </c>
      <c r="N152" s="56">
        <v>19.25</v>
      </c>
      <c r="O152" s="56">
        <v>20</v>
      </c>
      <c r="P152" s="56">
        <v>20.45</v>
      </c>
      <c r="Q152" s="56">
        <v>20.149999999999999</v>
      </c>
      <c r="R152" s="56">
        <v>19.649999999999999</v>
      </c>
      <c r="S152" s="56">
        <v>20.45</v>
      </c>
      <c r="T152" s="56">
        <v>20.55</v>
      </c>
      <c r="U152" s="56">
        <v>20.85</v>
      </c>
      <c r="V152" s="56">
        <v>20.100000000000001</v>
      </c>
      <c r="W152" s="56">
        <v>19.600000000000001</v>
      </c>
      <c r="X152" s="56">
        <v>20.149999999999999</v>
      </c>
      <c r="Y152" s="56">
        <v>21.05</v>
      </c>
      <c r="Z152" s="56">
        <v>20.5</v>
      </c>
      <c r="AA152" s="56">
        <v>19.850000000000001</v>
      </c>
      <c r="AB152" s="56">
        <v>20.25</v>
      </c>
      <c r="AC152" s="56">
        <v>21.2</v>
      </c>
      <c r="AD152" s="56">
        <v>21.5</v>
      </c>
      <c r="AE152" s="56">
        <v>19.95</v>
      </c>
      <c r="AF152" s="56">
        <v>21</v>
      </c>
      <c r="AG152" s="56">
        <v>21.15</v>
      </c>
      <c r="AH152" s="56">
        <v>21</v>
      </c>
      <c r="AI152" s="56">
        <v>20.399999999999999</v>
      </c>
      <c r="AJ152" s="56">
        <v>19.899999999999999</v>
      </c>
      <c r="AK152" s="56">
        <v>19.8</v>
      </c>
      <c r="AL152" s="56">
        <v>21.2</v>
      </c>
      <c r="AM152" s="56">
        <v>19.100000000000001</v>
      </c>
      <c r="AN152" s="56"/>
      <c r="AO152" s="56"/>
      <c r="AP152" s="58">
        <f t="shared" si="6"/>
        <v>29</v>
      </c>
      <c r="AQ152" s="71">
        <f t="shared" si="7"/>
        <v>20.320689655172412</v>
      </c>
      <c r="AR152" s="71">
        <f>IFERROR(VLOOKUP(A152,Climatologia_TMED!A:U,9+$E$2,FALSE),"")</f>
        <v>19.40735576566555</v>
      </c>
      <c r="AS152" s="71">
        <f t="shared" si="8"/>
        <v>0.91333388950686256</v>
      </c>
    </row>
    <row r="153" spans="1:45" ht="14.25" customHeight="1" x14ac:dyDescent="0.2">
      <c r="A153" s="58">
        <v>23125120</v>
      </c>
      <c r="B153" s="59" t="s">
        <v>315</v>
      </c>
      <c r="C153" s="59" t="s">
        <v>299</v>
      </c>
      <c r="D153" s="73">
        <v>-73.952222219999996</v>
      </c>
      <c r="E153" s="73">
        <v>6.3086111110000003</v>
      </c>
      <c r="F153" s="58">
        <v>198</v>
      </c>
      <c r="G153" s="58">
        <v>68</v>
      </c>
      <c r="H153" s="58">
        <v>68190</v>
      </c>
      <c r="I153" s="60" t="s">
        <v>44</v>
      </c>
      <c r="J153" s="60" t="s">
        <v>315</v>
      </c>
      <c r="K153" s="56">
        <v>29</v>
      </c>
      <c r="L153" s="56">
        <v>26.6</v>
      </c>
      <c r="M153" s="56">
        <v>27.86666666666666</v>
      </c>
      <c r="N153" s="56">
        <v>28</v>
      </c>
      <c r="O153" s="56">
        <v>28.86666666666666</v>
      </c>
      <c r="P153" s="56">
        <v>28.6</v>
      </c>
      <c r="Q153" s="56">
        <v>29.13333333333334</v>
      </c>
      <c r="R153" s="56">
        <v>27.6</v>
      </c>
      <c r="S153" s="56">
        <v>29.266666666666669</v>
      </c>
      <c r="T153" s="56">
        <v>29.066666666666659</v>
      </c>
      <c r="U153" s="56">
        <v>27.2</v>
      </c>
      <c r="V153" s="56">
        <v>27.533333333333331</v>
      </c>
      <c r="W153" s="56">
        <v>27.333333333333329</v>
      </c>
      <c r="X153" s="56">
        <v>29.5</v>
      </c>
      <c r="Y153" s="56">
        <v>28.4</v>
      </c>
      <c r="Z153" s="56">
        <v>28.06666666666667</v>
      </c>
      <c r="AA153" s="56">
        <v>26.8</v>
      </c>
      <c r="AB153" s="56">
        <v>28.266666666666669</v>
      </c>
      <c r="AC153" s="56">
        <v>28.333333333333329</v>
      </c>
      <c r="AD153" s="56">
        <v>29.533333333333331</v>
      </c>
      <c r="AE153" s="56">
        <v>27.13333333333334</v>
      </c>
      <c r="AF153" s="56">
        <v>29.266666666666669</v>
      </c>
      <c r="AG153" s="56">
        <v>28.933333333333341</v>
      </c>
      <c r="AH153" s="56">
        <v>27.8</v>
      </c>
      <c r="AI153" s="56">
        <v>29.13333333333334</v>
      </c>
      <c r="AJ153" s="56">
        <v>28.4</v>
      </c>
      <c r="AK153" s="56">
        <v>27.86666666666666</v>
      </c>
      <c r="AL153" s="56">
        <v>29.466666666666669</v>
      </c>
      <c r="AM153" s="56">
        <v>27.93333333333333</v>
      </c>
      <c r="AN153" s="56"/>
      <c r="AO153" s="56"/>
      <c r="AP153" s="58">
        <f t="shared" si="6"/>
        <v>29</v>
      </c>
      <c r="AQ153" s="71">
        <f t="shared" si="7"/>
        <v>28.306896551724133</v>
      </c>
      <c r="AR153" s="71">
        <f>IFERROR(VLOOKUP(A153,Climatologia_TMED!A:U,9+$E$2,FALSE),"")</f>
        <v>27.531539292466171</v>
      </c>
      <c r="AS153" s="71">
        <f t="shared" si="8"/>
        <v>0.77535725925796228</v>
      </c>
    </row>
    <row r="154" spans="1:45" ht="14.25" customHeight="1" x14ac:dyDescent="0.2">
      <c r="A154" s="58">
        <v>23145020</v>
      </c>
      <c r="B154" s="59" t="s">
        <v>316</v>
      </c>
      <c r="C154" s="59" t="s">
        <v>299</v>
      </c>
      <c r="D154" s="73">
        <v>-73.510000000000005</v>
      </c>
      <c r="E154" s="73">
        <v>6.6963888889999996</v>
      </c>
      <c r="F154" s="58">
        <v>805</v>
      </c>
      <c r="G154" s="58">
        <v>68</v>
      </c>
      <c r="H154" s="58">
        <v>68235</v>
      </c>
      <c r="I154" s="60" t="s">
        <v>44</v>
      </c>
      <c r="J154" s="60" t="s">
        <v>317</v>
      </c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  <c r="AP154" s="58">
        <f t="shared" si="6"/>
        <v>0</v>
      </c>
      <c r="AQ154" s="71" t="str">
        <f t="shared" si="7"/>
        <v/>
      </c>
      <c r="AR154" s="71">
        <f>IFERROR(VLOOKUP(A154,Climatologia_TMED!A:U,9+$E$2,FALSE),"")</f>
        <v>24.55820223528784</v>
      </c>
      <c r="AS154" s="71" t="str">
        <f t="shared" si="8"/>
        <v/>
      </c>
    </row>
    <row r="155" spans="1:45" ht="14.25" customHeight="1" x14ac:dyDescent="0.2">
      <c r="A155" s="58">
        <v>23155040</v>
      </c>
      <c r="B155" s="59" t="s">
        <v>318</v>
      </c>
      <c r="C155" s="59" t="s">
        <v>299</v>
      </c>
      <c r="D155" s="73">
        <v>-73.765083329999996</v>
      </c>
      <c r="E155" s="73">
        <v>6.8595555560000001</v>
      </c>
      <c r="F155" s="58">
        <v>114</v>
      </c>
      <c r="G155" s="58">
        <v>68</v>
      </c>
      <c r="H155" s="58">
        <v>68081</v>
      </c>
      <c r="I155" s="60" t="s">
        <v>44</v>
      </c>
      <c r="J155" s="60" t="s">
        <v>45</v>
      </c>
      <c r="K155" s="56">
        <v>29.6</v>
      </c>
      <c r="L155" s="56">
        <v>27.6</v>
      </c>
      <c r="M155" s="56">
        <v>29</v>
      </c>
      <c r="N155" s="56">
        <v>28.8</v>
      </c>
      <c r="O155" s="56">
        <v>30.066666666666659</v>
      </c>
      <c r="P155" s="56"/>
      <c r="Q155" s="56">
        <v>29.2</v>
      </c>
      <c r="R155" s="56"/>
      <c r="S155" s="56">
        <v>29.6</v>
      </c>
      <c r="T155" s="56">
        <v>30.266666666666669</v>
      </c>
      <c r="U155" s="56">
        <v>27.8</v>
      </c>
      <c r="V155" s="56">
        <v>29.333333333333329</v>
      </c>
      <c r="W155" s="56">
        <v>28.333333333333329</v>
      </c>
      <c r="X155" s="56">
        <v>29.13333333333334</v>
      </c>
      <c r="Y155" s="56"/>
      <c r="Z155" s="56"/>
      <c r="AA155" s="56"/>
      <c r="AB155" s="56">
        <v>29.333333333333329</v>
      </c>
      <c r="AC155" s="56">
        <v>27.733333333333331</v>
      </c>
      <c r="AD155" s="56">
        <v>29.466666666666669</v>
      </c>
      <c r="AE155" s="56">
        <v>27.733333333333331</v>
      </c>
      <c r="AF155" s="56">
        <v>29.333333333333329</v>
      </c>
      <c r="AG155" s="56">
        <v>28.333333333333329</v>
      </c>
      <c r="AH155" s="56"/>
      <c r="AI155" s="56">
        <v>28.466666666666669</v>
      </c>
      <c r="AJ155" s="56">
        <v>29.933333333333341</v>
      </c>
      <c r="AK155" s="56">
        <v>29.333333333333329</v>
      </c>
      <c r="AL155" s="56">
        <v>29.666666666666671</v>
      </c>
      <c r="AM155" s="56"/>
      <c r="AN155" s="56"/>
      <c r="AO155" s="56"/>
      <c r="AP155" s="58">
        <f t="shared" si="6"/>
        <v>22</v>
      </c>
      <c r="AQ155" s="71">
        <f t="shared" si="7"/>
        <v>29.003030303030304</v>
      </c>
      <c r="AR155" s="71">
        <f>IFERROR(VLOOKUP(A155,Climatologia_TMED!A:U,9+$E$2,FALSE),"")</f>
        <v>27.441924068036041</v>
      </c>
      <c r="AS155" s="71">
        <f t="shared" si="8"/>
        <v>1.5611062349942628</v>
      </c>
    </row>
    <row r="156" spans="1:45" ht="14.25" customHeight="1" x14ac:dyDescent="0.2">
      <c r="A156" s="58">
        <v>23185010</v>
      </c>
      <c r="B156" s="59" t="s">
        <v>319</v>
      </c>
      <c r="C156" s="59" t="s">
        <v>299</v>
      </c>
      <c r="D156" s="73">
        <v>-73.537222220000004</v>
      </c>
      <c r="E156" s="73">
        <v>7.4561111110000002</v>
      </c>
      <c r="F156" s="58">
        <v>328</v>
      </c>
      <c r="G156" s="58">
        <v>68</v>
      </c>
      <c r="H156" s="58">
        <v>68655</v>
      </c>
      <c r="I156" s="60" t="s">
        <v>44</v>
      </c>
      <c r="J156" s="60" t="s">
        <v>320</v>
      </c>
      <c r="K156" s="56">
        <v>30.4</v>
      </c>
      <c r="L156" s="56">
        <v>27.733333333333331</v>
      </c>
      <c r="M156" s="56">
        <v>28.733333333333331</v>
      </c>
      <c r="N156" s="56">
        <v>28.066666666666659</v>
      </c>
      <c r="O156" s="56">
        <v>31.86666666666666</v>
      </c>
      <c r="P156" s="56"/>
      <c r="Q156" s="56">
        <v>30.466666666666669</v>
      </c>
      <c r="R156" s="56">
        <v>29.4</v>
      </c>
      <c r="S156" s="56">
        <v>30.866666666666671</v>
      </c>
      <c r="T156" s="56">
        <v>31.666666666666671</v>
      </c>
      <c r="U156" s="56">
        <v>30.066666666666659</v>
      </c>
      <c r="V156" s="56">
        <v>30.13333333333334</v>
      </c>
      <c r="W156" s="56">
        <v>28.4</v>
      </c>
      <c r="X156" s="56">
        <v>28.93333333333333</v>
      </c>
      <c r="Y156" s="56">
        <v>31</v>
      </c>
      <c r="Z156" s="56">
        <v>31.733333333333331</v>
      </c>
      <c r="AA156" s="56"/>
      <c r="AB156" s="56">
        <v>30.4</v>
      </c>
      <c r="AC156" s="56">
        <v>28.13333333333334</v>
      </c>
      <c r="AD156" s="56">
        <v>29.93333333333333</v>
      </c>
      <c r="AE156" s="56">
        <v>28.2</v>
      </c>
      <c r="AF156" s="56">
        <v>30.333333333333329</v>
      </c>
      <c r="AG156" s="56">
        <v>30</v>
      </c>
      <c r="AH156" s="56">
        <v>30</v>
      </c>
      <c r="AI156" s="56"/>
      <c r="AJ156" s="56">
        <v>30.4</v>
      </c>
      <c r="AK156" s="56">
        <v>30.4</v>
      </c>
      <c r="AL156" s="56"/>
      <c r="AM156" s="56">
        <v>27.266666666666669</v>
      </c>
      <c r="AN156" s="56"/>
      <c r="AO156" s="56"/>
      <c r="AP156" s="58">
        <f t="shared" si="6"/>
        <v>25</v>
      </c>
      <c r="AQ156" s="71">
        <f t="shared" si="7"/>
        <v>29.781333333333333</v>
      </c>
      <c r="AR156" s="71">
        <f>IFERROR(VLOOKUP(A156,Climatologia_TMED!A:U,9+$E$2,FALSE),"")</f>
        <v>27.962540236189771</v>
      </c>
      <c r="AS156" s="71">
        <f t="shared" si="8"/>
        <v>1.818793097143562</v>
      </c>
    </row>
    <row r="157" spans="1:45" ht="14.25" customHeight="1" x14ac:dyDescent="0.2">
      <c r="A157" s="58">
        <v>23195090</v>
      </c>
      <c r="B157" s="59" t="s">
        <v>321</v>
      </c>
      <c r="C157" s="59" t="s">
        <v>299</v>
      </c>
      <c r="D157" s="73">
        <v>-72.987499999999997</v>
      </c>
      <c r="E157" s="73">
        <v>7.3658299999999999</v>
      </c>
      <c r="F157" s="58">
        <v>1791</v>
      </c>
      <c r="G157" s="58">
        <v>68</v>
      </c>
      <c r="H157" s="58">
        <v>68780</v>
      </c>
      <c r="I157" s="60" t="s">
        <v>44</v>
      </c>
      <c r="J157" s="60" t="s">
        <v>322</v>
      </c>
      <c r="K157" s="56">
        <v>19.86666666666666</v>
      </c>
      <c r="L157" s="56">
        <v>20.266666666666669</v>
      </c>
      <c r="M157" s="56">
        <v>20.06666666666667</v>
      </c>
      <c r="N157" s="56">
        <v>20.2</v>
      </c>
      <c r="O157" s="56">
        <v>20.6</v>
      </c>
      <c r="P157" s="56">
        <v>21</v>
      </c>
      <c r="Q157" s="56">
        <v>20.13333333333334</v>
      </c>
      <c r="R157" s="56">
        <v>20.06666666666667</v>
      </c>
      <c r="S157" s="56">
        <v>20.533333333333331</v>
      </c>
      <c r="T157" s="56">
        <v>21.533333333333331</v>
      </c>
      <c r="U157" s="56">
        <v>20.13333333333334</v>
      </c>
      <c r="V157" s="56">
        <v>19.06666666666667</v>
      </c>
      <c r="W157" s="56">
        <v>20.666666666666671</v>
      </c>
      <c r="X157" s="56">
        <v>19.8</v>
      </c>
      <c r="Y157" s="56">
        <v>20.533333333333331</v>
      </c>
      <c r="Z157" s="56"/>
      <c r="AA157" s="56"/>
      <c r="AB157" s="56">
        <v>20.333333333333329</v>
      </c>
      <c r="AC157" s="56">
        <v>20.733333333333331</v>
      </c>
      <c r="AD157" s="56">
        <v>20.333333333333329</v>
      </c>
      <c r="AE157" s="56">
        <v>20.266666666666669</v>
      </c>
      <c r="AF157" s="56">
        <v>20.733333333333331</v>
      </c>
      <c r="AG157" s="56">
        <v>20.266666666666669</v>
      </c>
      <c r="AH157" s="56">
        <v>20.399999999999999</v>
      </c>
      <c r="AI157" s="56">
        <v>19.733333333333331</v>
      </c>
      <c r="AJ157" s="56">
        <v>20.533333333333331</v>
      </c>
      <c r="AK157" s="56">
        <v>21.2</v>
      </c>
      <c r="AL157" s="56">
        <v>20.266666666666669</v>
      </c>
      <c r="AM157" s="56">
        <v>20.133333333333329</v>
      </c>
      <c r="AN157" s="56"/>
      <c r="AO157" s="56"/>
      <c r="AP157" s="58">
        <f t="shared" si="6"/>
        <v>27</v>
      </c>
      <c r="AQ157" s="71">
        <f t="shared" si="7"/>
        <v>20.348148148148148</v>
      </c>
      <c r="AR157" s="71">
        <f>IFERROR(VLOOKUP(A157,Climatologia_TMED!A:U,9+$E$2,FALSE),"")</f>
        <v>18.818478570718131</v>
      </c>
      <c r="AS157" s="71">
        <f t="shared" si="8"/>
        <v>1.5296695774300169</v>
      </c>
    </row>
    <row r="158" spans="1:45" ht="14.25" customHeight="1" x14ac:dyDescent="0.2">
      <c r="A158" s="58">
        <v>23195110</v>
      </c>
      <c r="B158" s="59" t="s">
        <v>323</v>
      </c>
      <c r="C158" s="59" t="s">
        <v>299</v>
      </c>
      <c r="D158" s="73">
        <v>-73.167222219999999</v>
      </c>
      <c r="E158" s="73">
        <v>7.0255555559999996</v>
      </c>
      <c r="F158" s="58">
        <v>777</v>
      </c>
      <c r="G158" s="58">
        <v>68</v>
      </c>
      <c r="H158" s="58">
        <v>68307</v>
      </c>
      <c r="I158" s="60" t="s">
        <v>44</v>
      </c>
      <c r="J158" s="60" t="s">
        <v>324</v>
      </c>
      <c r="K158" s="56">
        <v>27.06666666666667</v>
      </c>
      <c r="L158" s="56">
        <v>25.733333333333331</v>
      </c>
      <c r="M158" s="56">
        <v>26.533333333333331</v>
      </c>
      <c r="N158" s="56">
        <v>27.466666666666669</v>
      </c>
      <c r="O158" s="56">
        <v>28.666666666666671</v>
      </c>
      <c r="P158" s="56">
        <v>28.13333333333334</v>
      </c>
      <c r="Q158" s="56">
        <v>26</v>
      </c>
      <c r="R158" s="56">
        <v>27.86666666666666</v>
      </c>
      <c r="S158" s="56"/>
      <c r="T158" s="56">
        <v>27.93333333333333</v>
      </c>
      <c r="U158" s="56">
        <v>26.93333333333333</v>
      </c>
      <c r="V158" s="56">
        <v>26.4</v>
      </c>
      <c r="W158" s="56">
        <v>26.8</v>
      </c>
      <c r="X158" s="56">
        <v>26.86666666666666</v>
      </c>
      <c r="Y158" s="56">
        <v>27.866666666666671</v>
      </c>
      <c r="Z158" s="56">
        <v>27.266666666666669</v>
      </c>
      <c r="AA158" s="56">
        <v>26.466666666666669</v>
      </c>
      <c r="AB158" s="56">
        <v>27.533333333333331</v>
      </c>
      <c r="AC158" s="56">
        <v>27.266666666666669</v>
      </c>
      <c r="AD158" s="56">
        <v>27.8</v>
      </c>
      <c r="AE158" s="56">
        <v>26.06666666666667</v>
      </c>
      <c r="AF158" s="56">
        <v>28</v>
      </c>
      <c r="AG158" s="56">
        <v>26.4</v>
      </c>
      <c r="AH158" s="56">
        <v>27.266666666666669</v>
      </c>
      <c r="AI158" s="56">
        <v>25.2</v>
      </c>
      <c r="AJ158" s="56">
        <v>27.333333333333329</v>
      </c>
      <c r="AK158" s="56">
        <v>27.066666666666659</v>
      </c>
      <c r="AL158" s="56">
        <v>27.8</v>
      </c>
      <c r="AM158" s="56">
        <v>26.4</v>
      </c>
      <c r="AN158" s="56"/>
      <c r="AO158" s="56"/>
      <c r="AP158" s="58">
        <f t="shared" si="6"/>
        <v>28</v>
      </c>
      <c r="AQ158" s="71">
        <f t="shared" si="7"/>
        <v>27.076190476190472</v>
      </c>
      <c r="AR158" s="71" t="str">
        <f>IFERROR(VLOOKUP(A158,Climatologia_TMED!A:U,9+$E$2,FALSE),"")</f>
        <v/>
      </c>
      <c r="AS158" s="71" t="str">
        <f t="shared" si="8"/>
        <v/>
      </c>
    </row>
    <row r="159" spans="1:45" ht="14.25" customHeight="1" x14ac:dyDescent="0.2">
      <c r="A159" s="58">
        <v>23195180</v>
      </c>
      <c r="B159" s="59" t="s">
        <v>325</v>
      </c>
      <c r="C159" s="59" t="s">
        <v>299</v>
      </c>
      <c r="D159" s="73">
        <v>-73.051666670000003</v>
      </c>
      <c r="E159" s="73">
        <v>7.7352777780000004</v>
      </c>
      <c r="F159" s="58">
        <v>1882</v>
      </c>
      <c r="G159" s="58">
        <v>54</v>
      </c>
      <c r="H159" s="58">
        <v>54128</v>
      </c>
      <c r="I159" s="60" t="s">
        <v>300</v>
      </c>
      <c r="J159" s="60" t="s">
        <v>326</v>
      </c>
      <c r="K159" s="56">
        <v>18.86666666666666</v>
      </c>
      <c r="L159" s="56">
        <v>16.666666666666671</v>
      </c>
      <c r="M159" s="56">
        <v>17.06666666666667</v>
      </c>
      <c r="N159" s="56">
        <v>18</v>
      </c>
      <c r="O159" s="56"/>
      <c r="P159" s="56"/>
      <c r="Q159" s="56">
        <v>19.133333333333329</v>
      </c>
      <c r="R159" s="56"/>
      <c r="S159" s="56">
        <v>19.133333333333329</v>
      </c>
      <c r="T159" s="56">
        <v>19.666666666666671</v>
      </c>
      <c r="U159" s="56">
        <v>18.866666666666671</v>
      </c>
      <c r="V159" s="56">
        <v>18.466666666666669</v>
      </c>
      <c r="W159" s="56"/>
      <c r="X159" s="56"/>
      <c r="Y159" s="56">
        <v>20.166666666666671</v>
      </c>
      <c r="Z159" s="56">
        <v>20.533333333333331</v>
      </c>
      <c r="AA159" s="56">
        <v>19.93333333333333</v>
      </c>
      <c r="AB159" s="56">
        <v>20.06666666666667</v>
      </c>
      <c r="AC159" s="56"/>
      <c r="AD159" s="56">
        <v>19.93333333333333</v>
      </c>
      <c r="AE159" s="56">
        <v>19.06666666666667</v>
      </c>
      <c r="AF159" s="56">
        <v>18.533333333333331</v>
      </c>
      <c r="AG159" s="56">
        <v>20.133333333333329</v>
      </c>
      <c r="AH159" s="56">
        <v>20.466666666666669</v>
      </c>
      <c r="AI159" s="56">
        <v>18.2</v>
      </c>
      <c r="AJ159" s="56">
        <v>18.466666666666669</v>
      </c>
      <c r="AK159" s="56">
        <v>18.399999999999999</v>
      </c>
      <c r="AL159" s="56">
        <v>19</v>
      </c>
      <c r="AM159" s="56"/>
      <c r="AN159" s="56"/>
      <c r="AO159" s="56"/>
      <c r="AP159" s="58">
        <f t="shared" si="6"/>
        <v>22</v>
      </c>
      <c r="AQ159" s="71">
        <f t="shared" si="7"/>
        <v>19.034848484848478</v>
      </c>
      <c r="AR159" s="71">
        <f>IFERROR(VLOOKUP(A159,Climatologia_TMED!A:U,9+$E$2,FALSE),"")</f>
        <v>17.781930781182709</v>
      </c>
      <c r="AS159" s="71">
        <f t="shared" si="8"/>
        <v>1.2529177036657693</v>
      </c>
    </row>
    <row r="160" spans="1:45" ht="14.25" customHeight="1" x14ac:dyDescent="0.2">
      <c r="A160" s="58">
        <v>23205020</v>
      </c>
      <c r="B160" s="59" t="s">
        <v>327</v>
      </c>
      <c r="C160" s="59" t="s">
        <v>299</v>
      </c>
      <c r="D160" s="73">
        <v>-73.925555560000006</v>
      </c>
      <c r="E160" s="73">
        <v>7.4749999999999996</v>
      </c>
      <c r="F160" s="58">
        <v>165</v>
      </c>
      <c r="G160" s="58">
        <v>13</v>
      </c>
      <c r="H160" s="58">
        <v>13670</v>
      </c>
      <c r="I160" s="60" t="s">
        <v>29</v>
      </c>
      <c r="J160" s="60" t="s">
        <v>145</v>
      </c>
      <c r="K160" s="56">
        <v>29.2</v>
      </c>
      <c r="L160" s="56">
        <v>26.4</v>
      </c>
      <c r="M160" s="56">
        <v>28.4</v>
      </c>
      <c r="N160" s="56">
        <v>28.13333333333334</v>
      </c>
      <c r="O160" s="56">
        <v>29.2</v>
      </c>
      <c r="P160" s="56">
        <v>29.13333333333334</v>
      </c>
      <c r="Q160" s="56">
        <v>28.266666666666669</v>
      </c>
      <c r="R160" s="56">
        <v>28.333333333333329</v>
      </c>
      <c r="S160" s="56">
        <v>29.13333333333334</v>
      </c>
      <c r="T160" s="56">
        <v>29.466666666666669</v>
      </c>
      <c r="U160" s="56">
        <v>27.4</v>
      </c>
      <c r="V160" s="56">
        <v>27.8</v>
      </c>
      <c r="W160" s="56">
        <v>26.666666666666671</v>
      </c>
      <c r="X160" s="56">
        <v>28.933333333333341</v>
      </c>
      <c r="Y160" s="56">
        <v>29.4</v>
      </c>
      <c r="Z160" s="56">
        <v>29.266666666666669</v>
      </c>
      <c r="AA160" s="56">
        <v>27.13333333333334</v>
      </c>
      <c r="AB160" s="56">
        <v>29.13333333333334</v>
      </c>
      <c r="AC160" s="56">
        <v>27</v>
      </c>
      <c r="AD160" s="56">
        <v>28.733333333333331</v>
      </c>
      <c r="AE160" s="56">
        <v>27</v>
      </c>
      <c r="AF160" s="56">
        <v>25.333333333333329</v>
      </c>
      <c r="AG160" s="56">
        <v>29.2</v>
      </c>
      <c r="AH160" s="56">
        <v>28.86666666666666</v>
      </c>
      <c r="AI160" s="56">
        <v>29.86666666666666</v>
      </c>
      <c r="AJ160" s="56">
        <v>29.06666666666667</v>
      </c>
      <c r="AK160" s="56">
        <v>28</v>
      </c>
      <c r="AL160" s="56">
        <v>28.6</v>
      </c>
      <c r="AM160" s="56">
        <v>27.13333333333334</v>
      </c>
      <c r="AN160" s="56"/>
      <c r="AO160" s="56"/>
      <c r="AP160" s="58">
        <f t="shared" si="6"/>
        <v>29</v>
      </c>
      <c r="AQ160" s="71">
        <f t="shared" si="7"/>
        <v>28.282758620689666</v>
      </c>
      <c r="AR160" s="71">
        <f>IFERROR(VLOOKUP(A160,Climatologia_TMED!A:U,9+$E$2,FALSE),"")</f>
        <v>28.119955935641389</v>
      </c>
      <c r="AS160" s="71">
        <f t="shared" si="8"/>
        <v>0.16280268504827689</v>
      </c>
    </row>
    <row r="161" spans="1:45" ht="14.25" customHeight="1" x14ac:dyDescent="0.2">
      <c r="A161" s="58">
        <v>24015250</v>
      </c>
      <c r="B161" s="59" t="s">
        <v>328</v>
      </c>
      <c r="C161" s="59" t="s">
        <v>299</v>
      </c>
      <c r="D161" s="73">
        <v>-73.415388890000003</v>
      </c>
      <c r="E161" s="73">
        <v>6.2371666670000003</v>
      </c>
      <c r="F161" s="58">
        <v>1400</v>
      </c>
      <c r="G161" s="58">
        <v>68</v>
      </c>
      <c r="H161" s="58">
        <v>68320</v>
      </c>
      <c r="I161" s="60" t="s">
        <v>44</v>
      </c>
      <c r="J161" s="60" t="s">
        <v>329</v>
      </c>
      <c r="K161" s="56">
        <v>22.2</v>
      </c>
      <c r="L161" s="56">
        <v>21.133333333333329</v>
      </c>
      <c r="M161" s="56">
        <v>21.93333333333333</v>
      </c>
      <c r="N161" s="56">
        <v>21.733333333333331</v>
      </c>
      <c r="O161" s="56">
        <v>22</v>
      </c>
      <c r="P161" s="56">
        <v>22.06666666666667</v>
      </c>
      <c r="Q161" s="56">
        <v>21.93333333333333</v>
      </c>
      <c r="R161" s="56">
        <v>21.266666666666669</v>
      </c>
      <c r="S161" s="56">
        <v>22</v>
      </c>
      <c r="T161" s="56">
        <v>22.13333333333334</v>
      </c>
      <c r="U161" s="56">
        <v>21.93333333333333</v>
      </c>
      <c r="V161" s="56">
        <v>21.06666666666667</v>
      </c>
      <c r="W161" s="56">
        <v>22</v>
      </c>
      <c r="X161" s="56">
        <v>21.466666666666669</v>
      </c>
      <c r="Y161" s="56">
        <v>21.4</v>
      </c>
      <c r="Z161" s="56">
        <v>21.86666666666666</v>
      </c>
      <c r="AA161" s="56">
        <v>20.8</v>
      </c>
      <c r="AB161" s="56">
        <v>21.466666666666669</v>
      </c>
      <c r="AC161" s="56">
        <v>20.733333333333331</v>
      </c>
      <c r="AD161" s="56">
        <v>22.666666666666671</v>
      </c>
      <c r="AE161" s="56">
        <v>20.733333333333331</v>
      </c>
      <c r="AF161" s="56">
        <v>21.733333333333331</v>
      </c>
      <c r="AG161" s="56">
        <v>21.666666666666671</v>
      </c>
      <c r="AH161" s="56">
        <v>21.666666666666671</v>
      </c>
      <c r="AI161" s="56">
        <v>22.13333333333334</v>
      </c>
      <c r="AJ161" s="56">
        <v>21.93333333333333</v>
      </c>
      <c r="AK161" s="56">
        <v>22.466666666666669</v>
      </c>
      <c r="AL161" s="56">
        <v>22.266666666666669</v>
      </c>
      <c r="AM161" s="56"/>
      <c r="AN161" s="56"/>
      <c r="AO161" s="56"/>
      <c r="AP161" s="58">
        <f t="shared" si="6"/>
        <v>28</v>
      </c>
      <c r="AQ161" s="71">
        <f t="shared" si="7"/>
        <v>21.728571428571428</v>
      </c>
      <c r="AR161" s="71">
        <f>IFERROR(VLOOKUP(A161,Climatologia_TMED!A:U,9+$E$2,FALSE),"")</f>
        <v>21.507777167126239</v>
      </c>
      <c r="AS161" s="71">
        <f t="shared" si="8"/>
        <v>0.22079426144518877</v>
      </c>
    </row>
    <row r="162" spans="1:45" ht="14.25" customHeight="1" x14ac:dyDescent="0.2">
      <c r="A162" s="58">
        <v>24015260</v>
      </c>
      <c r="B162" s="59" t="s">
        <v>120</v>
      </c>
      <c r="C162" s="59" t="s">
        <v>299</v>
      </c>
      <c r="D162" s="73">
        <v>-73.368333329999999</v>
      </c>
      <c r="E162" s="73">
        <v>6.3550000000000004</v>
      </c>
      <c r="F162" s="58">
        <v>190</v>
      </c>
      <c r="G162" s="58">
        <v>68</v>
      </c>
      <c r="H162" s="58">
        <v>68176</v>
      </c>
      <c r="I162" s="60" t="s">
        <v>44</v>
      </c>
      <c r="J162" s="60" t="s">
        <v>120</v>
      </c>
      <c r="K162" s="56">
        <v>25.65</v>
      </c>
      <c r="L162" s="56">
        <v>25.7</v>
      </c>
      <c r="M162" s="56">
        <v>26</v>
      </c>
      <c r="N162" s="56">
        <v>26.2</v>
      </c>
      <c r="O162" s="56">
        <v>25.85</v>
      </c>
      <c r="P162" s="56">
        <v>26.3</v>
      </c>
      <c r="Q162" s="56">
        <v>26.3</v>
      </c>
      <c r="R162" s="56">
        <v>25.35</v>
      </c>
      <c r="S162" s="56">
        <v>26.3</v>
      </c>
      <c r="T162" s="56">
        <v>26.3</v>
      </c>
      <c r="U162" s="56">
        <v>25.9</v>
      </c>
      <c r="V162" s="56">
        <v>25.45</v>
      </c>
      <c r="W162" s="56">
        <v>25.5</v>
      </c>
      <c r="X162" s="56">
        <v>25</v>
      </c>
      <c r="Y162" s="56">
        <v>25.8</v>
      </c>
      <c r="Z162" s="56">
        <v>26.25</v>
      </c>
      <c r="AA162" s="56">
        <v>25.3</v>
      </c>
      <c r="AB162" s="56">
        <v>25.55</v>
      </c>
      <c r="AC162" s="56">
        <v>26</v>
      </c>
      <c r="AD162" s="56">
        <v>26.25</v>
      </c>
      <c r="AE162" s="56">
        <v>24.3</v>
      </c>
      <c r="AF162" s="56">
        <v>24.65</v>
      </c>
      <c r="AG162" s="56">
        <v>25.55</v>
      </c>
      <c r="AH162" s="56">
        <v>25.95</v>
      </c>
      <c r="AI162" s="56">
        <v>24.8</v>
      </c>
      <c r="AJ162" s="56">
        <v>24.95</v>
      </c>
      <c r="AK162" s="56">
        <v>26.3</v>
      </c>
      <c r="AL162" s="56">
        <v>25.65</v>
      </c>
      <c r="AM162" s="56">
        <v>23.6</v>
      </c>
      <c r="AN162" s="56"/>
      <c r="AO162" s="56"/>
      <c r="AP162" s="58">
        <f t="shared" si="6"/>
        <v>29</v>
      </c>
      <c r="AQ162" s="71">
        <f t="shared" si="7"/>
        <v>25.610344827586204</v>
      </c>
      <c r="AR162" s="71">
        <f>IFERROR(VLOOKUP(A162,Climatologia_TMED!A:U,9+$E$2,FALSE),"")</f>
        <v>23.972508383800921</v>
      </c>
      <c r="AS162" s="71">
        <f t="shared" si="8"/>
        <v>1.6378364437852824</v>
      </c>
    </row>
    <row r="163" spans="1:45" ht="14.25" customHeight="1" x14ac:dyDescent="0.2">
      <c r="A163" s="58">
        <v>24025040</v>
      </c>
      <c r="B163" s="59" t="s">
        <v>330</v>
      </c>
      <c r="C163" s="59" t="s">
        <v>299</v>
      </c>
      <c r="D163" s="73">
        <v>-72.968888890000002</v>
      </c>
      <c r="E163" s="73">
        <v>6.47</v>
      </c>
      <c r="F163" s="58">
        <v>1673</v>
      </c>
      <c r="G163" s="58">
        <v>68</v>
      </c>
      <c r="H163" s="58">
        <v>68464</v>
      </c>
      <c r="I163" s="60" t="s">
        <v>44</v>
      </c>
      <c r="J163" s="60" t="s">
        <v>331</v>
      </c>
      <c r="K163" s="56">
        <v>20.2</v>
      </c>
      <c r="L163" s="56">
        <v>19.266666666666669</v>
      </c>
      <c r="M163" s="56">
        <v>19.2</v>
      </c>
      <c r="N163" s="56">
        <v>20.13333333333334</v>
      </c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6"/>
      <c r="AL163" s="56"/>
      <c r="AM163" s="56"/>
      <c r="AN163" s="56"/>
      <c r="AO163" s="56"/>
      <c r="AP163" s="58">
        <f t="shared" si="6"/>
        <v>4</v>
      </c>
      <c r="AQ163" s="71" t="str">
        <f t="shared" si="7"/>
        <v/>
      </c>
      <c r="AR163" s="71">
        <f>IFERROR(VLOOKUP(A163,Climatologia_TMED!A:U,9+$E$2,FALSE),"")</f>
        <v>19.427540617342778</v>
      </c>
      <c r="AS163" s="71" t="str">
        <f t="shared" si="8"/>
        <v/>
      </c>
    </row>
    <row r="164" spans="1:45" ht="14.25" customHeight="1" x14ac:dyDescent="0.2">
      <c r="A164" s="58">
        <v>24035400</v>
      </c>
      <c r="B164" s="59" t="s">
        <v>332</v>
      </c>
      <c r="C164" s="59" t="s">
        <v>299</v>
      </c>
      <c r="D164" s="73">
        <v>-72.67777778</v>
      </c>
      <c r="E164" s="73">
        <v>6.8452777779999998</v>
      </c>
      <c r="F164" s="58">
        <v>2841</v>
      </c>
      <c r="G164" s="58">
        <v>68</v>
      </c>
      <c r="H164" s="58">
        <v>68162</v>
      </c>
      <c r="I164" s="60" t="s">
        <v>44</v>
      </c>
      <c r="J164" s="60" t="s">
        <v>333</v>
      </c>
      <c r="K164" s="56">
        <v>15.4</v>
      </c>
      <c r="L164" s="56">
        <v>13.733333333333331</v>
      </c>
      <c r="M164" s="56">
        <v>14.733333333333331</v>
      </c>
      <c r="N164" s="56">
        <v>15.733333333333331</v>
      </c>
      <c r="O164" s="56">
        <v>15.93333333333333</v>
      </c>
      <c r="P164" s="56">
        <v>15.866666666666671</v>
      </c>
      <c r="Q164" s="56">
        <v>16.533333333333331</v>
      </c>
      <c r="R164" s="56">
        <v>15.46666666666667</v>
      </c>
      <c r="S164" s="56">
        <v>15.93333333333333</v>
      </c>
      <c r="T164" s="56">
        <v>16</v>
      </c>
      <c r="U164" s="56">
        <v>15.733333333333331</v>
      </c>
      <c r="V164" s="56">
        <v>16.333333333333329</v>
      </c>
      <c r="W164" s="56">
        <v>15.866666666666671</v>
      </c>
      <c r="X164" s="56">
        <v>14.733333333333331</v>
      </c>
      <c r="Y164" s="56">
        <v>15.53333333333333</v>
      </c>
      <c r="Z164" s="56">
        <v>15.8</v>
      </c>
      <c r="AA164" s="56">
        <v>15</v>
      </c>
      <c r="AB164" s="56">
        <v>14.8</v>
      </c>
      <c r="AC164" s="56">
        <v>16.133333333333329</v>
      </c>
      <c r="AD164" s="56">
        <v>16.399999999999999</v>
      </c>
      <c r="AE164" s="56">
        <v>14.8</v>
      </c>
      <c r="AF164" s="56">
        <v>16.466666666666669</v>
      </c>
      <c r="AG164" s="56">
        <v>15.66666666666667</v>
      </c>
      <c r="AH164" s="56">
        <v>13.66666666666667</v>
      </c>
      <c r="AI164" s="56">
        <v>15.866666666666671</v>
      </c>
      <c r="AJ164" s="56">
        <v>15.33333333333333</v>
      </c>
      <c r="AK164" s="56">
        <v>16.466666666666669</v>
      </c>
      <c r="AL164" s="56">
        <v>16.466666666666669</v>
      </c>
      <c r="AM164" s="56">
        <v>14.866666666666671</v>
      </c>
      <c r="AN164" s="56"/>
      <c r="AO164" s="56"/>
      <c r="AP164" s="58">
        <f t="shared" si="6"/>
        <v>29</v>
      </c>
      <c r="AQ164" s="71">
        <f t="shared" si="7"/>
        <v>15.560919540229884</v>
      </c>
      <c r="AR164" s="71">
        <f>IFERROR(VLOOKUP(A164,Climatologia_TMED!A:U,9+$E$2,FALSE),"")</f>
        <v>14.087849462365559</v>
      </c>
      <c r="AS164" s="71">
        <f t="shared" si="8"/>
        <v>1.4730700778643246</v>
      </c>
    </row>
    <row r="165" spans="1:45" ht="14.25" customHeight="1" x14ac:dyDescent="0.2">
      <c r="A165" s="58">
        <v>24055030</v>
      </c>
      <c r="B165" s="59" t="s">
        <v>334</v>
      </c>
      <c r="C165" s="59" t="s">
        <v>299</v>
      </c>
      <c r="D165" s="73">
        <v>-73.282749999999993</v>
      </c>
      <c r="E165" s="73">
        <v>6.7927777779999996</v>
      </c>
      <c r="F165" s="58">
        <v>1810</v>
      </c>
      <c r="G165" s="58">
        <v>68</v>
      </c>
      <c r="H165" s="58">
        <v>68895</v>
      </c>
      <c r="I165" s="60" t="s">
        <v>44</v>
      </c>
      <c r="J165" s="60" t="s">
        <v>334</v>
      </c>
      <c r="K165" s="56">
        <v>21.466666666666669</v>
      </c>
      <c r="L165" s="56">
        <v>19.2</v>
      </c>
      <c r="M165" s="56">
        <v>20.2</v>
      </c>
      <c r="N165" s="56">
        <v>20.333333333333329</v>
      </c>
      <c r="O165" s="56">
        <v>21</v>
      </c>
      <c r="P165" s="56">
        <v>21.133333333333329</v>
      </c>
      <c r="Q165" s="56">
        <v>19.266666666666669</v>
      </c>
      <c r="R165" s="56"/>
      <c r="S165" s="56"/>
      <c r="T165" s="56">
        <v>20.93333333333333</v>
      </c>
      <c r="U165" s="56">
        <v>19.666666666666661</v>
      </c>
      <c r="V165" s="56">
        <v>20.533333333333331</v>
      </c>
      <c r="W165" s="56">
        <v>19.8</v>
      </c>
      <c r="X165" s="56">
        <v>20.466666666666669</v>
      </c>
      <c r="Y165" s="56">
        <v>20.266666666666669</v>
      </c>
      <c r="Z165" s="56"/>
      <c r="AA165" s="56"/>
      <c r="AB165" s="56">
        <v>20.666666666666671</v>
      </c>
      <c r="AC165" s="56">
        <v>20.13333333333334</v>
      </c>
      <c r="AD165" s="56">
        <v>21.533333333333331</v>
      </c>
      <c r="AE165" s="56">
        <v>19.666666666666671</v>
      </c>
      <c r="AF165" s="56">
        <v>20.666666666666661</v>
      </c>
      <c r="AG165" s="56">
        <v>20.6</v>
      </c>
      <c r="AH165" s="56">
        <v>20.8</v>
      </c>
      <c r="AI165" s="56">
        <v>20.533333333333331</v>
      </c>
      <c r="AJ165" s="56">
        <v>20.866666666666671</v>
      </c>
      <c r="AK165" s="56">
        <v>20.733333333333331</v>
      </c>
      <c r="AL165" s="56">
        <v>20.8</v>
      </c>
      <c r="AM165" s="56">
        <v>19.533333333333331</v>
      </c>
      <c r="AN165" s="56"/>
      <c r="AO165" s="56"/>
      <c r="AP165" s="58">
        <f t="shared" si="6"/>
        <v>25</v>
      </c>
      <c r="AQ165" s="71">
        <f t="shared" si="7"/>
        <v>20.432000000000006</v>
      </c>
      <c r="AR165" s="71">
        <f>IFERROR(VLOOKUP(A165,Climatologia_TMED!A:U,9+$E$2,FALSE),"")</f>
        <v>19.22387114500588</v>
      </c>
      <c r="AS165" s="71">
        <f t="shared" si="8"/>
        <v>1.2081288549941256</v>
      </c>
    </row>
    <row r="166" spans="1:45" ht="14.25" customHeight="1" x14ac:dyDescent="0.2">
      <c r="A166" s="58">
        <v>24055040</v>
      </c>
      <c r="B166" s="59" t="s">
        <v>335</v>
      </c>
      <c r="C166" s="59" t="s">
        <v>299</v>
      </c>
      <c r="D166" s="73">
        <v>-73.292000000000002</v>
      </c>
      <c r="E166" s="73">
        <v>6.5497222219999998</v>
      </c>
      <c r="F166" s="58">
        <v>940</v>
      </c>
      <c r="G166" s="58">
        <v>68</v>
      </c>
      <c r="H166" s="58">
        <v>68522</v>
      </c>
      <c r="I166" s="60" t="s">
        <v>44</v>
      </c>
      <c r="J166" s="60" t="s">
        <v>336</v>
      </c>
      <c r="K166" s="56">
        <v>27.3</v>
      </c>
      <c r="L166" s="56">
        <v>25.95</v>
      </c>
      <c r="M166" s="56">
        <v>27.9</v>
      </c>
      <c r="N166" s="56">
        <v>28.1</v>
      </c>
      <c r="O166" s="56">
        <v>29.25</v>
      </c>
      <c r="P166" s="56">
        <v>29.35</v>
      </c>
      <c r="Q166" s="56">
        <v>29.15</v>
      </c>
      <c r="R166" s="56">
        <v>28.55</v>
      </c>
      <c r="S166" s="56">
        <v>29.05</v>
      </c>
      <c r="T166" s="56">
        <v>29.55</v>
      </c>
      <c r="U166" s="56">
        <v>27.75</v>
      </c>
      <c r="V166" s="56">
        <v>28.65</v>
      </c>
      <c r="W166" s="56">
        <v>26.85</v>
      </c>
      <c r="X166" s="56">
        <v>27.75</v>
      </c>
      <c r="Y166" s="56">
        <v>29.5</v>
      </c>
      <c r="Z166" s="56">
        <v>28.4</v>
      </c>
      <c r="AA166" s="56">
        <v>26</v>
      </c>
      <c r="AB166" s="56">
        <v>27.7</v>
      </c>
      <c r="AC166" s="56">
        <v>27.2</v>
      </c>
      <c r="AD166" s="56">
        <v>28.25</v>
      </c>
      <c r="AE166" s="56">
        <v>26.1</v>
      </c>
      <c r="AF166" s="56">
        <v>28.95</v>
      </c>
      <c r="AG166" s="56">
        <v>26.95</v>
      </c>
      <c r="AH166" s="56">
        <v>28.7</v>
      </c>
      <c r="AI166" s="56">
        <v>27.55</v>
      </c>
      <c r="AJ166" s="56">
        <v>28.45</v>
      </c>
      <c r="AK166" s="56">
        <v>27.45</v>
      </c>
      <c r="AL166" s="56">
        <v>28.9</v>
      </c>
      <c r="AM166" s="56">
        <v>26.15</v>
      </c>
      <c r="AN166" s="56"/>
      <c r="AO166" s="56"/>
      <c r="AP166" s="58">
        <f t="shared" si="6"/>
        <v>29</v>
      </c>
      <c r="AQ166" s="71">
        <f t="shared" si="7"/>
        <v>27.979310344827592</v>
      </c>
      <c r="AR166" s="71">
        <f>IFERROR(VLOOKUP(A166,Climatologia_TMED!A:U,9+$E$2,FALSE),"")</f>
        <v>26.01080915861079</v>
      </c>
      <c r="AS166" s="71">
        <f t="shared" si="8"/>
        <v>1.9685011862168018</v>
      </c>
    </row>
    <row r="167" spans="1:45" ht="14.25" customHeight="1" x14ac:dyDescent="0.2">
      <c r="A167" s="58">
        <v>37015020</v>
      </c>
      <c r="B167" s="59" t="s">
        <v>337</v>
      </c>
      <c r="C167" s="59" t="s">
        <v>299</v>
      </c>
      <c r="D167" s="73">
        <v>-72.868611110000003</v>
      </c>
      <c r="E167" s="73">
        <v>7.1869444439999999</v>
      </c>
      <c r="F167" s="58">
        <v>3214</v>
      </c>
      <c r="G167" s="58">
        <v>68</v>
      </c>
      <c r="H167" s="58">
        <v>68820</v>
      </c>
      <c r="I167" s="60" t="s">
        <v>44</v>
      </c>
      <c r="J167" s="60" t="s">
        <v>338</v>
      </c>
      <c r="K167" s="56">
        <v>11</v>
      </c>
      <c r="L167" s="56">
        <v>10.050000000000001</v>
      </c>
      <c r="M167" s="56">
        <v>9.9499999999999993</v>
      </c>
      <c r="N167" s="56">
        <v>9.6999999999999993</v>
      </c>
      <c r="O167" s="56">
        <v>9.75</v>
      </c>
      <c r="P167" s="56">
        <v>9.5</v>
      </c>
      <c r="Q167" s="56">
        <v>8.9499999999999993</v>
      </c>
      <c r="R167" s="56">
        <v>8.3000000000000007</v>
      </c>
      <c r="S167" s="56">
        <v>9.9499999999999993</v>
      </c>
      <c r="T167" s="56">
        <v>10.050000000000001</v>
      </c>
      <c r="U167" s="56">
        <v>10.3</v>
      </c>
      <c r="V167" s="56">
        <v>10</v>
      </c>
      <c r="W167" s="56">
        <v>10.1</v>
      </c>
      <c r="X167" s="56">
        <v>9.75</v>
      </c>
      <c r="Y167" s="56">
        <v>10.3</v>
      </c>
      <c r="Z167" s="56">
        <v>9.75</v>
      </c>
      <c r="AA167" s="56">
        <v>9.35</v>
      </c>
      <c r="AB167" s="56">
        <v>9.1499999999999986</v>
      </c>
      <c r="AC167" s="56">
        <v>9.6999999999999993</v>
      </c>
      <c r="AD167" s="56">
        <v>10.35</v>
      </c>
      <c r="AE167" s="56">
        <v>9.8999999999999986</v>
      </c>
      <c r="AF167" s="56">
        <v>9.9499999999999993</v>
      </c>
      <c r="AG167" s="56">
        <v>9.75</v>
      </c>
      <c r="AH167" s="56">
        <v>10.15</v>
      </c>
      <c r="AI167" s="56">
        <v>9.0500000000000007</v>
      </c>
      <c r="AJ167" s="56">
        <v>9.4</v>
      </c>
      <c r="AK167" s="56">
        <v>9.7999999999999989</v>
      </c>
      <c r="AL167" s="56">
        <v>11.1</v>
      </c>
      <c r="AM167" s="56">
        <v>10</v>
      </c>
      <c r="AN167" s="56"/>
      <c r="AO167" s="56"/>
      <c r="AP167" s="58">
        <f t="shared" si="6"/>
        <v>29</v>
      </c>
      <c r="AQ167" s="71">
        <f t="shared" si="7"/>
        <v>9.8293103448275865</v>
      </c>
      <c r="AR167" s="71">
        <f>IFERROR(VLOOKUP(A167,Climatologia_TMED!A:U,9+$E$2,FALSE),"")</f>
        <v>9.3602246226493531</v>
      </c>
      <c r="AS167" s="71">
        <f t="shared" si="8"/>
        <v>0.46908572217823341</v>
      </c>
    </row>
    <row r="168" spans="1:45" ht="14.25" customHeight="1" x14ac:dyDescent="0.2">
      <c r="A168" s="58">
        <v>37035010</v>
      </c>
      <c r="B168" s="59" t="s">
        <v>339</v>
      </c>
      <c r="C168" s="59" t="s">
        <v>299</v>
      </c>
      <c r="D168" s="73">
        <v>-72.115833330000001</v>
      </c>
      <c r="E168" s="73">
        <v>7.0061111110000001</v>
      </c>
      <c r="F168" s="58">
        <v>370</v>
      </c>
      <c r="G168" s="58">
        <v>54</v>
      </c>
      <c r="H168" s="58">
        <v>54820</v>
      </c>
      <c r="I168" s="60" t="s">
        <v>300</v>
      </c>
      <c r="J168" s="60" t="s">
        <v>340</v>
      </c>
      <c r="K168" s="56">
        <v>27.533333333333331</v>
      </c>
      <c r="L168" s="56">
        <v>24</v>
      </c>
      <c r="M168" s="56">
        <v>27.4</v>
      </c>
      <c r="N168" s="56">
        <v>28.4</v>
      </c>
      <c r="O168" s="56">
        <v>27.06666666666667</v>
      </c>
      <c r="P168" s="56">
        <v>27.733333333333331</v>
      </c>
      <c r="Q168" s="56">
        <v>25.4</v>
      </c>
      <c r="R168" s="56">
        <v>26.666666666666671</v>
      </c>
      <c r="S168" s="56">
        <v>27.666666666666671</v>
      </c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6"/>
      <c r="AL168" s="56"/>
      <c r="AM168" s="56">
        <v>23.666666666666671</v>
      </c>
      <c r="AN168" s="56"/>
      <c r="AO168" s="56"/>
      <c r="AP168" s="58">
        <f t="shared" si="6"/>
        <v>10</v>
      </c>
      <c r="AQ168" s="71" t="str">
        <f t="shared" si="7"/>
        <v/>
      </c>
      <c r="AR168" s="71">
        <f>IFERROR(VLOOKUP(A168,Climatologia_TMED!A:U,9+$E$2,FALSE),"")</f>
        <v>24.849802746107869</v>
      </c>
      <c r="AS168" s="71" t="str">
        <f t="shared" si="8"/>
        <v/>
      </c>
    </row>
    <row r="169" spans="1:45" ht="14.25" customHeight="1" x14ac:dyDescent="0.2">
      <c r="A169" s="58">
        <v>26025090</v>
      </c>
      <c r="B169" s="59" t="s">
        <v>341</v>
      </c>
      <c r="C169" s="59" t="s">
        <v>342</v>
      </c>
      <c r="D169" s="73">
        <v>-76.561833332999996</v>
      </c>
      <c r="E169" s="73">
        <v>2.5847500000000001</v>
      </c>
      <c r="F169" s="58">
        <v>1850</v>
      </c>
      <c r="G169" s="58">
        <v>19</v>
      </c>
      <c r="H169" s="58">
        <v>19130</v>
      </c>
      <c r="I169" s="60" t="s">
        <v>178</v>
      </c>
      <c r="J169" s="60" t="s">
        <v>343</v>
      </c>
      <c r="K169" s="56">
        <v>19.266666666666669</v>
      </c>
      <c r="L169" s="56">
        <v>18.8</v>
      </c>
      <c r="M169" s="56">
        <v>19</v>
      </c>
      <c r="N169" s="56"/>
      <c r="O169" s="56">
        <v>19.266666666666669</v>
      </c>
      <c r="P169" s="56">
        <v>19.06666666666667</v>
      </c>
      <c r="Q169" s="56">
        <v>20.8</v>
      </c>
      <c r="R169" s="56">
        <v>19.466666666666669</v>
      </c>
      <c r="S169" s="56">
        <v>20.333333333333329</v>
      </c>
      <c r="T169" s="56">
        <v>21.4</v>
      </c>
      <c r="U169" s="56">
        <v>19.399999999999999</v>
      </c>
      <c r="V169" s="56">
        <v>19.2</v>
      </c>
      <c r="W169" s="56">
        <v>20.399999999999999</v>
      </c>
      <c r="X169" s="56">
        <v>20.133333333333329</v>
      </c>
      <c r="Y169" s="56">
        <v>21.06666666666667</v>
      </c>
      <c r="Z169" s="56"/>
      <c r="AA169" s="56"/>
      <c r="AB169" s="56"/>
      <c r="AC169" s="56">
        <v>22.666666666666671</v>
      </c>
      <c r="AD169" s="56">
        <v>22.86666666666666</v>
      </c>
      <c r="AE169" s="56">
        <v>20.2</v>
      </c>
      <c r="AF169" s="56">
        <v>20.266666666666669</v>
      </c>
      <c r="AG169" s="56">
        <v>20</v>
      </c>
      <c r="AH169" s="56">
        <v>21.8</v>
      </c>
      <c r="AI169" s="56"/>
      <c r="AJ169" s="56"/>
      <c r="AK169" s="56">
        <v>20.533333333333331</v>
      </c>
      <c r="AL169" s="56">
        <v>20.266666666666669</v>
      </c>
      <c r="AM169" s="56">
        <v>20.266666666666669</v>
      </c>
      <c r="AN169" s="56"/>
      <c r="AO169" s="56"/>
      <c r="AP169" s="58">
        <f t="shared" si="6"/>
        <v>23</v>
      </c>
      <c r="AQ169" s="71">
        <f t="shared" si="7"/>
        <v>20.281159420289857</v>
      </c>
      <c r="AR169" s="71">
        <f>IFERROR(VLOOKUP(A169,Climatologia_TMED!A:U,9+$E$2,FALSE),"")</f>
        <v>18.491316458880391</v>
      </c>
      <c r="AS169" s="71">
        <f t="shared" si="8"/>
        <v>1.789842961409466</v>
      </c>
    </row>
    <row r="170" spans="1:45" ht="14.25" customHeight="1" x14ac:dyDescent="0.2">
      <c r="A170" s="58">
        <v>26025110</v>
      </c>
      <c r="B170" s="59" t="s">
        <v>344</v>
      </c>
      <c r="C170" s="59" t="s">
        <v>342</v>
      </c>
      <c r="D170" s="73">
        <v>-76.556250000000006</v>
      </c>
      <c r="E170" s="73">
        <v>3.0753888890000001</v>
      </c>
      <c r="F170" s="58">
        <v>1009</v>
      </c>
      <c r="G170" s="58">
        <v>19</v>
      </c>
      <c r="H170" s="58">
        <v>19698</v>
      </c>
      <c r="I170" s="60" t="s">
        <v>178</v>
      </c>
      <c r="J170" s="60" t="s">
        <v>345</v>
      </c>
      <c r="K170" s="56">
        <v>25.1</v>
      </c>
      <c r="L170" s="56">
        <v>24.2</v>
      </c>
      <c r="M170" s="56">
        <v>24</v>
      </c>
      <c r="N170" s="56">
        <v>24.85</v>
      </c>
      <c r="O170" s="56">
        <v>25.1</v>
      </c>
      <c r="P170" s="56">
        <v>24.3</v>
      </c>
      <c r="Q170" s="56">
        <v>25.85</v>
      </c>
      <c r="R170" s="56">
        <v>25.35</v>
      </c>
      <c r="S170" s="56">
        <v>26.75</v>
      </c>
      <c r="T170" s="56">
        <v>25.5</v>
      </c>
      <c r="U170" s="56">
        <v>24.7</v>
      </c>
      <c r="V170" s="56">
        <v>25.3</v>
      </c>
      <c r="W170" s="56">
        <v>24.45</v>
      </c>
      <c r="X170" s="56">
        <v>24.75</v>
      </c>
      <c r="Y170" s="56">
        <v>25.75</v>
      </c>
      <c r="Z170" s="56">
        <v>25.55</v>
      </c>
      <c r="AA170" s="56">
        <v>24.35</v>
      </c>
      <c r="AB170" s="56">
        <v>25.05</v>
      </c>
      <c r="AC170" s="56">
        <v>26.15</v>
      </c>
      <c r="AD170" s="56">
        <v>25.333333333333329</v>
      </c>
      <c r="AE170" s="56">
        <v>25.65</v>
      </c>
      <c r="AF170" s="56">
        <v>25.3</v>
      </c>
      <c r="AG170" s="56">
        <v>25.8</v>
      </c>
      <c r="AH170" s="56">
        <v>27.25</v>
      </c>
      <c r="AI170" s="56">
        <v>24.75</v>
      </c>
      <c r="AJ170" s="56">
        <v>26.2</v>
      </c>
      <c r="AK170" s="56">
        <v>27.25</v>
      </c>
      <c r="AL170" s="56">
        <v>26.55</v>
      </c>
      <c r="AM170" s="56">
        <v>25.85</v>
      </c>
      <c r="AN170" s="56"/>
      <c r="AO170" s="56"/>
      <c r="AP170" s="58">
        <f t="shared" si="6"/>
        <v>29</v>
      </c>
      <c r="AQ170" s="71">
        <f t="shared" si="7"/>
        <v>25.413218390804595</v>
      </c>
      <c r="AR170" s="71">
        <f>IFERROR(VLOOKUP(A170,Climatologia_TMED!A:U,9+$E$2,FALSE),"")</f>
        <v>24.134616935483869</v>
      </c>
      <c r="AS170" s="71">
        <f t="shared" si="8"/>
        <v>1.2786014553207252</v>
      </c>
    </row>
    <row r="171" spans="1:45" ht="14.25" customHeight="1" x14ac:dyDescent="0.2">
      <c r="A171" s="58">
        <v>26075010</v>
      </c>
      <c r="B171" s="59" t="s">
        <v>346</v>
      </c>
      <c r="C171" s="59" t="s">
        <v>342</v>
      </c>
      <c r="D171" s="73">
        <v>-76.314888889000002</v>
      </c>
      <c r="E171" s="73">
        <v>3.5134722219999999</v>
      </c>
      <c r="F171" s="58">
        <v>1018</v>
      </c>
      <c r="G171" s="58">
        <v>76</v>
      </c>
      <c r="H171" s="58">
        <v>76520</v>
      </c>
      <c r="I171" s="60" t="s">
        <v>347</v>
      </c>
      <c r="J171" s="60" t="s">
        <v>72</v>
      </c>
      <c r="K171" s="56">
        <v>24.925000000000001</v>
      </c>
      <c r="L171" s="56">
        <v>23.2</v>
      </c>
      <c r="M171" s="56">
        <v>23.975000000000001</v>
      </c>
      <c r="N171" s="56">
        <v>22.925000000000001</v>
      </c>
      <c r="O171" s="56">
        <v>23.9</v>
      </c>
      <c r="P171" s="56">
        <v>24.7</v>
      </c>
      <c r="Q171" s="56">
        <v>24.95</v>
      </c>
      <c r="R171" s="56">
        <v>24.3</v>
      </c>
      <c r="S171" s="56">
        <v>25.35</v>
      </c>
      <c r="T171" s="56">
        <v>24.35</v>
      </c>
      <c r="U171" s="56">
        <v>24.2</v>
      </c>
      <c r="V171" s="56">
        <v>24.8</v>
      </c>
      <c r="W171" s="56">
        <v>25.55</v>
      </c>
      <c r="X171" s="56">
        <v>25.75</v>
      </c>
      <c r="Y171" s="56">
        <v>25.375</v>
      </c>
      <c r="Z171" s="56">
        <v>24.675000000000001</v>
      </c>
      <c r="AA171" s="56">
        <v>24.225000000000001</v>
      </c>
      <c r="AB171" s="56">
        <v>24.9</v>
      </c>
      <c r="AC171" s="56">
        <v>25.9</v>
      </c>
      <c r="AD171" s="56">
        <v>25.8</v>
      </c>
      <c r="AE171" s="56">
        <v>24.35</v>
      </c>
      <c r="AF171" s="56">
        <v>24.8</v>
      </c>
      <c r="AG171" s="56">
        <v>25.75</v>
      </c>
      <c r="AH171" s="56">
        <v>26.3</v>
      </c>
      <c r="AI171" s="56">
        <v>24.925000000000001</v>
      </c>
      <c r="AJ171" s="56">
        <v>25.45</v>
      </c>
      <c r="AK171" s="56">
        <v>25.7</v>
      </c>
      <c r="AL171" s="56">
        <v>25.625</v>
      </c>
      <c r="AM171" s="56">
        <v>24</v>
      </c>
      <c r="AN171" s="56"/>
      <c r="AO171" s="56"/>
      <c r="AP171" s="58">
        <f t="shared" si="6"/>
        <v>29</v>
      </c>
      <c r="AQ171" s="71">
        <f t="shared" si="7"/>
        <v>24.849999999999998</v>
      </c>
      <c r="AR171" s="71">
        <f>IFERROR(VLOOKUP(A171,Climatologia_TMED!A:U,9+$E$2,FALSE),"")</f>
        <v>23.69756453930292</v>
      </c>
      <c r="AS171" s="71">
        <f t="shared" si="8"/>
        <v>1.1524354606970775</v>
      </c>
    </row>
    <row r="172" spans="1:45" ht="14.25" customHeight="1" x14ac:dyDescent="0.2">
      <c r="A172" s="58">
        <v>26105140</v>
      </c>
      <c r="B172" s="59" t="s">
        <v>348</v>
      </c>
      <c r="C172" s="59" t="s">
        <v>342</v>
      </c>
      <c r="D172" s="73">
        <v>-75.888027777999994</v>
      </c>
      <c r="E172" s="73">
        <v>4.0330555559999999</v>
      </c>
      <c r="F172" s="58">
        <v>2902</v>
      </c>
      <c r="G172" s="58">
        <v>76</v>
      </c>
      <c r="H172" s="58">
        <v>76834</v>
      </c>
      <c r="I172" s="60" t="s">
        <v>347</v>
      </c>
      <c r="J172" s="60" t="s">
        <v>349</v>
      </c>
      <c r="K172" s="56">
        <v>14.8</v>
      </c>
      <c r="L172" s="56">
        <v>12.133333333333329</v>
      </c>
      <c r="M172" s="56">
        <v>11.53333333333333</v>
      </c>
      <c r="N172" s="56">
        <v>12.06666666666667</v>
      </c>
      <c r="O172" s="56">
        <v>11.266666666666669</v>
      </c>
      <c r="P172" s="56">
        <v>11.8</v>
      </c>
      <c r="Q172" s="56">
        <v>14.133333333333329</v>
      </c>
      <c r="R172" s="56">
        <v>11.93333333333333</v>
      </c>
      <c r="S172" s="56">
        <v>14.933333333333341</v>
      </c>
      <c r="T172" s="56">
        <v>14.33333333333333</v>
      </c>
      <c r="U172" s="56">
        <v>11.33333333333333</v>
      </c>
      <c r="V172" s="56">
        <v>11.33333333333333</v>
      </c>
      <c r="W172" s="56">
        <v>12.6</v>
      </c>
      <c r="X172" s="56">
        <v>12.4</v>
      </c>
      <c r="Y172" s="56"/>
      <c r="Z172" s="56">
        <v>16.13333333333334</v>
      </c>
      <c r="AA172" s="56">
        <v>14.4</v>
      </c>
      <c r="AB172" s="56">
        <v>11</v>
      </c>
      <c r="AC172" s="56">
        <v>12.8</v>
      </c>
      <c r="AD172" s="56">
        <v>13.8</v>
      </c>
      <c r="AE172" s="56">
        <v>12.66666666666667</v>
      </c>
      <c r="AF172" s="56">
        <v>14.2</v>
      </c>
      <c r="AG172" s="56">
        <v>12.66666666666667</v>
      </c>
      <c r="AH172" s="56">
        <v>15.06666666666667</v>
      </c>
      <c r="AI172" s="56">
        <v>12.866666666666671</v>
      </c>
      <c r="AJ172" s="56">
        <v>12.06666666666667</v>
      </c>
      <c r="AK172" s="56">
        <v>11.8</v>
      </c>
      <c r="AL172" s="56"/>
      <c r="AM172" s="56">
        <v>11.53333333333333</v>
      </c>
      <c r="AN172" s="56"/>
      <c r="AO172" s="56"/>
      <c r="AP172" s="58">
        <f t="shared" si="6"/>
        <v>27</v>
      </c>
      <c r="AQ172" s="71">
        <f t="shared" si="7"/>
        <v>12.874074074074075</v>
      </c>
      <c r="AR172" s="71">
        <f>IFERROR(VLOOKUP(A172,Climatologia_TMED!A:U,9+$E$2,FALSE),"")</f>
        <v>12.532718291259551</v>
      </c>
      <c r="AS172" s="71">
        <f t="shared" si="8"/>
        <v>0.34135578281452439</v>
      </c>
    </row>
    <row r="173" spans="1:45" ht="14.25" customHeight="1" x14ac:dyDescent="0.2">
      <c r="A173" s="58">
        <v>26105150</v>
      </c>
      <c r="B173" s="59" t="s">
        <v>350</v>
      </c>
      <c r="C173" s="59" t="s">
        <v>342</v>
      </c>
      <c r="D173" s="73">
        <v>-76.033055555999994</v>
      </c>
      <c r="E173" s="73">
        <v>4.2389166669999998</v>
      </c>
      <c r="F173" s="58">
        <v>1011</v>
      </c>
      <c r="G173" s="58">
        <v>76</v>
      </c>
      <c r="H173" s="58">
        <v>76113</v>
      </c>
      <c r="I173" s="60" t="s">
        <v>347</v>
      </c>
      <c r="J173" s="60" t="s">
        <v>351</v>
      </c>
      <c r="K173" s="56">
        <v>24.4</v>
      </c>
      <c r="L173" s="56">
        <v>22.2</v>
      </c>
      <c r="M173" s="56">
        <v>22.4</v>
      </c>
      <c r="N173" s="56">
        <v>21.6</v>
      </c>
      <c r="O173" s="56">
        <v>24.733333333333331</v>
      </c>
      <c r="P173" s="56">
        <v>23.666666666666671</v>
      </c>
      <c r="Q173" s="56">
        <v>23.93333333333333</v>
      </c>
      <c r="R173" s="56">
        <v>24.13333333333334</v>
      </c>
      <c r="S173" s="56"/>
      <c r="T173" s="56">
        <v>24.666666666666671</v>
      </c>
      <c r="U173" s="56"/>
      <c r="V173" s="56">
        <v>23.333333333333329</v>
      </c>
      <c r="W173" s="56">
        <v>24.666666666666671</v>
      </c>
      <c r="X173" s="56">
        <v>24.13333333333334</v>
      </c>
      <c r="Y173" s="56">
        <v>24.466666666666669</v>
      </c>
      <c r="Z173" s="56">
        <v>22.733333333333331</v>
      </c>
      <c r="AA173" s="56">
        <v>21.533333333333331</v>
      </c>
      <c r="AB173" s="56">
        <v>24.266666666666669</v>
      </c>
      <c r="AC173" s="56">
        <v>25.4</v>
      </c>
      <c r="AD173" s="56"/>
      <c r="AE173" s="56"/>
      <c r="AF173" s="56"/>
      <c r="AG173" s="56"/>
      <c r="AH173" s="56"/>
      <c r="AI173" s="56">
        <v>23.2</v>
      </c>
      <c r="AJ173" s="56"/>
      <c r="AK173" s="56">
        <v>24.666666666666671</v>
      </c>
      <c r="AL173" s="56">
        <v>24.266666666666669</v>
      </c>
      <c r="AM173" s="56"/>
      <c r="AN173" s="56"/>
      <c r="AO173" s="56"/>
      <c r="AP173" s="58">
        <f t="shared" si="6"/>
        <v>20</v>
      </c>
      <c r="AQ173" s="71">
        <f t="shared" si="7"/>
        <v>23.72</v>
      </c>
      <c r="AR173" s="71">
        <f>IFERROR(VLOOKUP(A173,Climatologia_TMED!A:U,9+$E$2,FALSE),"")</f>
        <v>23.365955546622271</v>
      </c>
      <c r="AS173" s="71">
        <f t="shared" si="8"/>
        <v>0.35404445337772827</v>
      </c>
    </row>
    <row r="174" spans="1:45" ht="14.25" customHeight="1" x14ac:dyDescent="0.2">
      <c r="A174" s="58">
        <v>26105230</v>
      </c>
      <c r="B174" s="59" t="s">
        <v>352</v>
      </c>
      <c r="C174" s="59" t="s">
        <v>342</v>
      </c>
      <c r="D174" s="73">
        <v>-76.168527780000005</v>
      </c>
      <c r="E174" s="73">
        <v>4.028333333</v>
      </c>
      <c r="F174" s="58">
        <v>1119</v>
      </c>
      <c r="G174" s="58">
        <v>76</v>
      </c>
      <c r="H174" s="58">
        <v>76834</v>
      </c>
      <c r="I174" s="60" t="s">
        <v>347</v>
      </c>
      <c r="J174" s="60" t="s">
        <v>349</v>
      </c>
      <c r="K174" s="56">
        <v>24.3</v>
      </c>
      <c r="L174" s="56">
        <v>23.233333333333331</v>
      </c>
      <c r="M174" s="56">
        <v>23.966666666666669</v>
      </c>
      <c r="N174" s="56">
        <v>23.86666666666666</v>
      </c>
      <c r="O174" s="56">
        <v>24.666666666666671</v>
      </c>
      <c r="P174" s="56">
        <v>23.1</v>
      </c>
      <c r="Q174" s="56">
        <v>24.7</v>
      </c>
      <c r="R174" s="56"/>
      <c r="S174" s="56">
        <v>24.266666666666669</v>
      </c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6"/>
      <c r="AL174" s="56"/>
      <c r="AM174" s="56"/>
      <c r="AN174" s="56"/>
      <c r="AO174" s="56"/>
      <c r="AP174" s="58">
        <f t="shared" si="6"/>
        <v>8</v>
      </c>
      <c r="AQ174" s="71" t="str">
        <f t="shared" si="7"/>
        <v/>
      </c>
      <c r="AR174" s="71">
        <f>IFERROR(VLOOKUP(A174,Climatologia_TMED!A:U,9+$E$2,FALSE),"")</f>
        <v>22.77371111124663</v>
      </c>
      <c r="AS174" s="71" t="str">
        <f t="shared" si="8"/>
        <v/>
      </c>
    </row>
    <row r="175" spans="1:45" ht="14.25" customHeight="1" x14ac:dyDescent="0.2">
      <c r="A175" s="58">
        <v>26125130</v>
      </c>
      <c r="B175" s="59" t="s">
        <v>353</v>
      </c>
      <c r="C175" s="59" t="s">
        <v>342</v>
      </c>
      <c r="D175" s="73">
        <v>-75.832361109999994</v>
      </c>
      <c r="E175" s="73">
        <v>4.185055556</v>
      </c>
      <c r="F175" s="58">
        <v>1749</v>
      </c>
      <c r="G175" s="58">
        <v>76</v>
      </c>
      <c r="H175" s="58">
        <v>76736</v>
      </c>
      <c r="I175" s="60" t="s">
        <v>347</v>
      </c>
      <c r="J175" s="60" t="s">
        <v>354</v>
      </c>
      <c r="K175" s="56">
        <v>19.75</v>
      </c>
      <c r="L175" s="56">
        <v>19.350000000000001</v>
      </c>
      <c r="M175" s="56">
        <v>18.899999999999999</v>
      </c>
      <c r="N175" s="56">
        <v>19.5</v>
      </c>
      <c r="O175" s="56">
        <v>19.95</v>
      </c>
      <c r="P175" s="56">
        <v>20.399999999999999</v>
      </c>
      <c r="Q175" s="56">
        <v>20.85</v>
      </c>
      <c r="R175" s="56"/>
      <c r="S175" s="56"/>
      <c r="T175" s="56"/>
      <c r="U175" s="56">
        <v>20.100000000000001</v>
      </c>
      <c r="V175" s="56">
        <v>20.350000000000001</v>
      </c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6"/>
      <c r="AL175" s="56"/>
      <c r="AM175" s="56"/>
      <c r="AN175" s="56"/>
      <c r="AO175" s="56"/>
      <c r="AP175" s="58">
        <f t="shared" si="6"/>
        <v>9</v>
      </c>
      <c r="AQ175" s="71" t="str">
        <f t="shared" si="7"/>
        <v/>
      </c>
      <c r="AR175" s="71">
        <f>IFERROR(VLOOKUP(A175,Climatologia_TMED!A:U,9+$E$2,FALSE),"")</f>
        <v>19.095418308246149</v>
      </c>
      <c r="AS175" s="71" t="str">
        <f t="shared" si="8"/>
        <v/>
      </c>
    </row>
    <row r="176" spans="1:45" ht="14.25" customHeight="1" x14ac:dyDescent="0.2">
      <c r="A176" s="58">
        <v>26135100</v>
      </c>
      <c r="B176" s="59" t="s">
        <v>355</v>
      </c>
      <c r="C176" s="59" t="s">
        <v>342</v>
      </c>
      <c r="D176" s="73">
        <v>-75.877555560000005</v>
      </c>
      <c r="E176" s="73">
        <v>4.8780277779999999</v>
      </c>
      <c r="F176" s="58">
        <v>995</v>
      </c>
      <c r="G176" s="58">
        <v>66</v>
      </c>
      <c r="H176" s="58">
        <v>66001</v>
      </c>
      <c r="I176" s="60" t="s">
        <v>59</v>
      </c>
      <c r="J176" s="60" t="s">
        <v>60</v>
      </c>
      <c r="K176" s="56">
        <v>25.13333333333334</v>
      </c>
      <c r="L176" s="56">
        <v>24.2</v>
      </c>
      <c r="M176" s="56">
        <v>25.4</v>
      </c>
      <c r="N176" s="56">
        <v>23.13333333333334</v>
      </c>
      <c r="O176" s="56">
        <v>26.733333333333331</v>
      </c>
      <c r="P176" s="56">
        <v>27.733333333333331</v>
      </c>
      <c r="Q176" s="56">
        <v>26.13333333333334</v>
      </c>
      <c r="R176" s="56">
        <v>25.733333333333331</v>
      </c>
      <c r="S176" s="56">
        <v>26.4</v>
      </c>
      <c r="T176" s="56">
        <v>25.533333333333331</v>
      </c>
      <c r="U176" s="56">
        <v>24.733333333333331</v>
      </c>
      <c r="V176" s="56">
        <v>25.466666666666669</v>
      </c>
      <c r="W176" s="56">
        <v>26.4</v>
      </c>
      <c r="X176" s="56">
        <v>26.2</v>
      </c>
      <c r="Y176" s="56">
        <v>26.666666666666671</v>
      </c>
      <c r="Z176" s="56">
        <v>24.933333333333341</v>
      </c>
      <c r="AA176" s="56">
        <v>23.8</v>
      </c>
      <c r="AB176" s="56">
        <v>23.066666666666659</v>
      </c>
      <c r="AC176" s="56">
        <v>27.6</v>
      </c>
      <c r="AD176" s="56">
        <v>26.8</v>
      </c>
      <c r="AE176" s="56">
        <v>25.06666666666667</v>
      </c>
      <c r="AF176" s="56">
        <v>26.13333333333334</v>
      </c>
      <c r="AG176" s="56">
        <v>25.533333333333331</v>
      </c>
      <c r="AH176" s="56">
        <v>27.466666666666669</v>
      </c>
      <c r="AI176" s="56">
        <v>26.13333333333334</v>
      </c>
      <c r="AJ176" s="56">
        <v>27.4</v>
      </c>
      <c r="AK176" s="56"/>
      <c r="AL176" s="56"/>
      <c r="AM176" s="56">
        <v>25.533333333333331</v>
      </c>
      <c r="AN176" s="56"/>
      <c r="AO176" s="56"/>
      <c r="AP176" s="58">
        <f t="shared" si="6"/>
        <v>27</v>
      </c>
      <c r="AQ176" s="71">
        <f t="shared" si="7"/>
        <v>25.743209876543212</v>
      </c>
      <c r="AR176" s="71">
        <f>IFERROR(VLOOKUP(A176,Climatologia_TMED!A:U,9+$E$2,FALSE),"")</f>
        <v>24.152258054216599</v>
      </c>
      <c r="AS176" s="71">
        <f t="shared" si="8"/>
        <v>1.5909518223266126</v>
      </c>
    </row>
    <row r="177" spans="1:45" ht="14.25" customHeight="1" x14ac:dyDescent="0.2">
      <c r="A177" s="58">
        <v>26145020</v>
      </c>
      <c r="B177" s="59" t="s">
        <v>356</v>
      </c>
      <c r="C177" s="59" t="s">
        <v>342</v>
      </c>
      <c r="D177" s="73">
        <v>-75.800138888999996</v>
      </c>
      <c r="E177" s="73">
        <v>5.2759444440000003</v>
      </c>
      <c r="F177" s="58">
        <v>1984</v>
      </c>
      <c r="G177" s="58">
        <v>17</v>
      </c>
      <c r="H177" s="58">
        <v>17042</v>
      </c>
      <c r="I177" s="60" t="s">
        <v>113</v>
      </c>
      <c r="J177" s="60" t="s">
        <v>357</v>
      </c>
      <c r="K177" s="56">
        <v>18.399999999999999</v>
      </c>
      <c r="L177" s="56">
        <v>16.75</v>
      </c>
      <c r="M177" s="56">
        <v>18.100000000000001</v>
      </c>
      <c r="N177" s="56">
        <v>17.75</v>
      </c>
      <c r="O177" s="56">
        <v>18.600000000000001</v>
      </c>
      <c r="P177" s="56">
        <v>19.2</v>
      </c>
      <c r="Q177" s="56">
        <v>19</v>
      </c>
      <c r="R177" s="56">
        <v>17.600000000000001</v>
      </c>
      <c r="S177" s="56">
        <v>18.5</v>
      </c>
      <c r="T177" s="56">
        <v>18.600000000000001</v>
      </c>
      <c r="U177" s="56">
        <v>18.3</v>
      </c>
      <c r="V177" s="56">
        <v>18</v>
      </c>
      <c r="W177" s="56">
        <v>18.8</v>
      </c>
      <c r="X177" s="56">
        <v>17.399999999999999</v>
      </c>
      <c r="Y177" s="56">
        <v>19.25</v>
      </c>
      <c r="Z177" s="56">
        <v>19.2</v>
      </c>
      <c r="AA177" s="56">
        <v>17.899999999999999</v>
      </c>
      <c r="AB177" s="56">
        <v>18.7</v>
      </c>
      <c r="AC177" s="56">
        <v>19.350000000000001</v>
      </c>
      <c r="AD177" s="56"/>
      <c r="AE177" s="56"/>
      <c r="AF177" s="56">
        <v>18.899999999999999</v>
      </c>
      <c r="AG177" s="56">
        <v>18.45</v>
      </c>
      <c r="AH177" s="56">
        <v>18.75</v>
      </c>
      <c r="AI177" s="56">
        <v>18.55</v>
      </c>
      <c r="AJ177" s="56">
        <v>19.2</v>
      </c>
      <c r="AK177" s="56">
        <v>19.7</v>
      </c>
      <c r="AL177" s="56">
        <v>19.75</v>
      </c>
      <c r="AM177" s="56">
        <v>18.149999999999999</v>
      </c>
      <c r="AN177" s="56"/>
      <c r="AO177" s="56"/>
      <c r="AP177" s="58">
        <f t="shared" si="6"/>
        <v>27</v>
      </c>
      <c r="AQ177" s="71">
        <f t="shared" si="7"/>
        <v>18.549999999999997</v>
      </c>
      <c r="AR177" s="71">
        <f>IFERROR(VLOOKUP(A177,Climatologia_TMED!A:U,9+$E$2,FALSE),"")</f>
        <v>17.356358353081511</v>
      </c>
      <c r="AS177" s="71">
        <f t="shared" si="8"/>
        <v>1.1936416469184863</v>
      </c>
    </row>
    <row r="178" spans="1:45" ht="14.25" customHeight="1" x14ac:dyDescent="0.2">
      <c r="A178" s="58">
        <v>26155170</v>
      </c>
      <c r="B178" s="59" t="s">
        <v>358</v>
      </c>
      <c r="C178" s="59" t="s">
        <v>342</v>
      </c>
      <c r="D178" s="73">
        <v>-75.438333330000006</v>
      </c>
      <c r="E178" s="73">
        <v>5.0322222219999997</v>
      </c>
      <c r="F178" s="58">
        <v>2325</v>
      </c>
      <c r="G178" s="58">
        <v>17</v>
      </c>
      <c r="H178" s="58">
        <v>17001</v>
      </c>
      <c r="I178" s="60" t="s">
        <v>113</v>
      </c>
      <c r="J178" s="60" t="s">
        <v>359</v>
      </c>
      <c r="K178" s="56">
        <v>15.55</v>
      </c>
      <c r="L178" s="56">
        <v>15.074999999999999</v>
      </c>
      <c r="M178" s="56">
        <v>16.774999999999999</v>
      </c>
      <c r="N178" s="56"/>
      <c r="O178" s="56"/>
      <c r="P178" s="56">
        <v>17.45</v>
      </c>
      <c r="Q178" s="56">
        <v>17.5</v>
      </c>
      <c r="R178" s="56"/>
      <c r="S178" s="56"/>
      <c r="T178" s="56"/>
      <c r="U178" s="56">
        <v>15.85</v>
      </c>
      <c r="V178" s="56">
        <v>16.850000000000001</v>
      </c>
      <c r="W178" s="56">
        <v>17.45</v>
      </c>
      <c r="X178" s="56">
        <v>18.05</v>
      </c>
      <c r="Y178" s="56"/>
      <c r="Z178" s="56"/>
      <c r="AA178" s="56"/>
      <c r="AB178" s="56"/>
      <c r="AC178" s="56"/>
      <c r="AD178" s="56">
        <v>17</v>
      </c>
      <c r="AE178" s="56">
        <v>15.266666666666669</v>
      </c>
      <c r="AF178" s="56"/>
      <c r="AG178" s="56"/>
      <c r="AH178" s="56"/>
      <c r="AI178" s="56">
        <v>16.93333333333333</v>
      </c>
      <c r="AJ178" s="56">
        <v>17.93333333333333</v>
      </c>
      <c r="AK178" s="56">
        <v>17.266666666666669</v>
      </c>
      <c r="AL178" s="56">
        <v>17.533333333333331</v>
      </c>
      <c r="AM178" s="56"/>
      <c r="AN178" s="56"/>
      <c r="AO178" s="56"/>
      <c r="AP178" s="58">
        <f t="shared" si="6"/>
        <v>15</v>
      </c>
      <c r="AQ178" s="71">
        <f t="shared" si="7"/>
        <v>16.832222222222224</v>
      </c>
      <c r="AR178" s="71">
        <f>IFERROR(VLOOKUP(A178,Climatologia_TMED!A:U,9+$E$2,FALSE),"")</f>
        <v>15.73137528209211</v>
      </c>
      <c r="AS178" s="71">
        <f t="shared" si="8"/>
        <v>1.1008469401301149</v>
      </c>
    </row>
    <row r="179" spans="1:45" ht="14.25" customHeight="1" x14ac:dyDescent="0.2">
      <c r="A179" s="58">
        <v>21135020</v>
      </c>
      <c r="B179" s="59" t="s">
        <v>360</v>
      </c>
      <c r="C179" s="59" t="s">
        <v>361</v>
      </c>
      <c r="D179" s="73">
        <v>-75.015749999999997</v>
      </c>
      <c r="E179" s="73">
        <v>3.85575</v>
      </c>
      <c r="F179" s="58">
        <v>313</v>
      </c>
      <c r="G179" s="58">
        <v>73</v>
      </c>
      <c r="H179" s="58">
        <v>73671</v>
      </c>
      <c r="I179" s="60" t="s">
        <v>65</v>
      </c>
      <c r="J179" s="60" t="s">
        <v>362</v>
      </c>
      <c r="K179" s="56">
        <v>30.466666666666669</v>
      </c>
      <c r="L179" s="56">
        <v>27.86666666666666</v>
      </c>
      <c r="M179" s="56">
        <v>29.266666666666669</v>
      </c>
      <c r="N179" s="56">
        <v>28.466666666666669</v>
      </c>
      <c r="O179" s="56">
        <v>29.266666666666669</v>
      </c>
      <c r="P179" s="56">
        <v>28.4</v>
      </c>
      <c r="Q179" s="56">
        <v>30.13333333333334</v>
      </c>
      <c r="R179" s="56">
        <v>28.533333333333331</v>
      </c>
      <c r="S179" s="56">
        <v>30.6</v>
      </c>
      <c r="T179" s="56">
        <v>29.8</v>
      </c>
      <c r="U179" s="56">
        <v>28.666666666666671</v>
      </c>
      <c r="V179" s="56">
        <v>28.13333333333334</v>
      </c>
      <c r="W179" s="56">
        <v>31.266666666666669</v>
      </c>
      <c r="X179" s="56">
        <v>31</v>
      </c>
      <c r="Y179" s="56">
        <v>32.333333333333343</v>
      </c>
      <c r="Z179" s="56">
        <v>29.6</v>
      </c>
      <c r="AA179" s="56">
        <v>29.933333333333341</v>
      </c>
      <c r="AB179" s="56">
        <v>30.2</v>
      </c>
      <c r="AC179" s="56">
        <v>32</v>
      </c>
      <c r="AD179" s="56">
        <v>32.333333333333343</v>
      </c>
      <c r="AE179" s="56">
        <v>28.266666666666669</v>
      </c>
      <c r="AF179" s="56">
        <v>29.666666666666671</v>
      </c>
      <c r="AG179" s="56">
        <v>30.733333333333331</v>
      </c>
      <c r="AH179" s="56">
        <v>31.666666666666671</v>
      </c>
      <c r="AI179" s="56">
        <v>31.533333333333331</v>
      </c>
      <c r="AJ179" s="56">
        <v>32.066666666666663</v>
      </c>
      <c r="AK179" s="56">
        <v>31.666666666666671</v>
      </c>
      <c r="AL179" s="56">
        <v>29.733333333333331</v>
      </c>
      <c r="AM179" s="56">
        <v>29.06666666666667</v>
      </c>
      <c r="AN179" s="56"/>
      <c r="AO179" s="56"/>
      <c r="AP179" s="58">
        <f t="shared" si="6"/>
        <v>29</v>
      </c>
      <c r="AQ179" s="71">
        <f t="shared" si="7"/>
        <v>30.09195402298851</v>
      </c>
      <c r="AR179" s="71">
        <f>IFERROR(VLOOKUP(A179,Climatologia_TMED!A:U,9+$E$2,FALSE),"")</f>
        <v>27.84584152529645</v>
      </c>
      <c r="AS179" s="71">
        <f t="shared" si="8"/>
        <v>2.2461124976920601</v>
      </c>
    </row>
    <row r="180" spans="1:45" ht="14.25" customHeight="1" x14ac:dyDescent="0.2">
      <c r="A180" s="58">
        <v>21165010</v>
      </c>
      <c r="B180" s="59" t="s">
        <v>363</v>
      </c>
      <c r="C180" s="59" t="s">
        <v>361</v>
      </c>
      <c r="D180" s="73">
        <v>-74.917027779999998</v>
      </c>
      <c r="E180" s="73">
        <v>3.7876111109999999</v>
      </c>
      <c r="F180" s="58">
        <v>311</v>
      </c>
      <c r="G180" s="58">
        <v>73</v>
      </c>
      <c r="H180" s="58">
        <v>73563</v>
      </c>
      <c r="I180" s="60" t="s">
        <v>65</v>
      </c>
      <c r="J180" s="60" t="s">
        <v>364</v>
      </c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  <c r="AK180" s="56"/>
      <c r="AL180" s="56"/>
      <c r="AM180" s="56"/>
      <c r="AN180" s="56"/>
      <c r="AO180" s="56"/>
      <c r="AP180" s="58">
        <f t="shared" si="6"/>
        <v>0</v>
      </c>
      <c r="AQ180" s="71" t="str">
        <f t="shared" si="7"/>
        <v/>
      </c>
      <c r="AR180" s="71">
        <f>IFERROR(VLOOKUP(A180,Climatologia_TMED!A:U,9+$E$2,FALSE),"")</f>
        <v>27.721629031578939</v>
      </c>
      <c r="AS180" s="71" t="str">
        <f t="shared" si="8"/>
        <v/>
      </c>
    </row>
    <row r="181" spans="1:45" ht="14.25" customHeight="1" x14ac:dyDescent="0.2">
      <c r="A181" s="58">
        <v>21185030</v>
      </c>
      <c r="B181" s="59" t="s">
        <v>365</v>
      </c>
      <c r="C181" s="59" t="s">
        <v>361</v>
      </c>
      <c r="D181" s="73">
        <v>-74.981388890000005</v>
      </c>
      <c r="E181" s="73">
        <v>4.0088333330000001</v>
      </c>
      <c r="F181" s="58">
        <v>332</v>
      </c>
      <c r="G181" s="58">
        <v>73</v>
      </c>
      <c r="H181" s="58">
        <v>73319</v>
      </c>
      <c r="I181" s="60" t="s">
        <v>65</v>
      </c>
      <c r="J181" s="60" t="s">
        <v>365</v>
      </c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  <c r="AK181" s="56"/>
      <c r="AL181" s="56"/>
      <c r="AM181" s="56"/>
      <c r="AN181" s="56"/>
      <c r="AO181" s="56"/>
      <c r="AP181" s="58">
        <f t="shared" si="6"/>
        <v>0</v>
      </c>
      <c r="AQ181" s="71" t="str">
        <f t="shared" si="7"/>
        <v/>
      </c>
      <c r="AR181" s="71">
        <f>IFERROR(VLOOKUP(A181,Climatologia_TMED!A:U,9+$E$2,FALSE),"")</f>
        <v>27.651416965352421</v>
      </c>
      <c r="AS181" s="71" t="str">
        <f t="shared" si="8"/>
        <v/>
      </c>
    </row>
    <row r="182" spans="1:45" ht="14.25" customHeight="1" x14ac:dyDescent="0.2">
      <c r="A182" s="58">
        <v>21185080</v>
      </c>
      <c r="B182" s="59" t="s">
        <v>366</v>
      </c>
      <c r="C182" s="59" t="s">
        <v>361</v>
      </c>
      <c r="D182" s="73">
        <v>-75.104611110999997</v>
      </c>
      <c r="E182" s="73">
        <v>4.2164583330000003</v>
      </c>
      <c r="F182" s="58">
        <v>591</v>
      </c>
      <c r="G182" s="58">
        <v>73</v>
      </c>
      <c r="H182" s="58">
        <v>73854</v>
      </c>
      <c r="I182" s="60" t="s">
        <v>65</v>
      </c>
      <c r="J182" s="60" t="s">
        <v>366</v>
      </c>
      <c r="K182" s="56">
        <v>26.86666666666666</v>
      </c>
      <c r="L182" s="56">
        <v>25.6</v>
      </c>
      <c r="M182" s="56">
        <v>26.4</v>
      </c>
      <c r="N182" s="56">
        <v>25.6</v>
      </c>
      <c r="O182" s="56">
        <v>26.066666666666659</v>
      </c>
      <c r="P182" s="56">
        <v>25.933333333333341</v>
      </c>
      <c r="Q182" s="56">
        <v>26.266666666666669</v>
      </c>
      <c r="R182" s="56">
        <v>26.533333333333331</v>
      </c>
      <c r="S182" s="56">
        <v>27.733333333333331</v>
      </c>
      <c r="T182" s="56">
        <v>27.2</v>
      </c>
      <c r="U182" s="56">
        <v>26.8</v>
      </c>
      <c r="V182" s="56">
        <v>26.266666666666669</v>
      </c>
      <c r="W182" s="56">
        <v>27.86666666666666</v>
      </c>
      <c r="X182" s="56">
        <v>27.533333333333331</v>
      </c>
      <c r="Y182" s="56">
        <v>28.2</v>
      </c>
      <c r="Z182" s="56">
        <v>27.266666666666669</v>
      </c>
      <c r="AA182" s="56">
        <v>27.266666666666669</v>
      </c>
      <c r="AB182" s="56">
        <v>27.8</v>
      </c>
      <c r="AC182" s="56">
        <v>28.666666666666671</v>
      </c>
      <c r="AD182" s="56">
        <v>28.93333333333333</v>
      </c>
      <c r="AE182" s="56">
        <v>27.266666666666669</v>
      </c>
      <c r="AF182" s="56">
        <v>27.733333333333331</v>
      </c>
      <c r="AG182" s="56">
        <v>29</v>
      </c>
      <c r="AH182" s="56">
        <v>28.666666666666671</v>
      </c>
      <c r="AI182" s="56">
        <v>28.4</v>
      </c>
      <c r="AJ182" s="56">
        <v>28.533333333333331</v>
      </c>
      <c r="AK182" s="56">
        <v>29.066666666666659</v>
      </c>
      <c r="AL182" s="56">
        <v>28</v>
      </c>
      <c r="AM182" s="56">
        <v>28.2</v>
      </c>
      <c r="AN182" s="56"/>
      <c r="AO182" s="56"/>
      <c r="AP182" s="58">
        <f t="shared" si="6"/>
        <v>29</v>
      </c>
      <c r="AQ182" s="71">
        <f t="shared" si="7"/>
        <v>27.436781609195396</v>
      </c>
      <c r="AR182" s="71">
        <f>IFERROR(VLOOKUP(A182,Climatologia_TMED!A:U,9+$E$2,FALSE),"")</f>
        <v>25.96074193548386</v>
      </c>
      <c r="AS182" s="71">
        <f t="shared" si="8"/>
        <v>1.4760396737115364</v>
      </c>
    </row>
    <row r="183" spans="1:45" ht="14.25" customHeight="1" x14ac:dyDescent="0.2">
      <c r="A183" s="58">
        <v>21215080</v>
      </c>
      <c r="B183" s="59" t="s">
        <v>367</v>
      </c>
      <c r="C183" s="59" t="s">
        <v>361</v>
      </c>
      <c r="D183" s="73">
        <v>-74.995361110000005</v>
      </c>
      <c r="E183" s="73">
        <v>4.2315277780000002</v>
      </c>
      <c r="F183" s="58">
        <v>432</v>
      </c>
      <c r="G183" s="58">
        <v>73</v>
      </c>
      <c r="H183" s="58">
        <v>73268</v>
      </c>
      <c r="I183" s="60" t="s">
        <v>65</v>
      </c>
      <c r="J183" s="60" t="s">
        <v>368</v>
      </c>
      <c r="K183" s="56">
        <v>28.066666666666659</v>
      </c>
      <c r="L183" s="56">
        <v>27.266666666666669</v>
      </c>
      <c r="M183" s="56">
        <v>28.266666666666669</v>
      </c>
      <c r="N183" s="56">
        <v>27.133333333333329</v>
      </c>
      <c r="O183" s="56">
        <v>27.13333333333334</v>
      </c>
      <c r="P183" s="56">
        <v>26.8</v>
      </c>
      <c r="Q183" s="56">
        <v>27.4</v>
      </c>
      <c r="R183" s="56">
        <v>28.133333333333329</v>
      </c>
      <c r="S183" s="56">
        <v>28.266666666666669</v>
      </c>
      <c r="T183" s="56">
        <v>28.333333333333329</v>
      </c>
      <c r="U183" s="56">
        <v>27.866666666666671</v>
      </c>
      <c r="V183" s="56">
        <v>28.06666666666667</v>
      </c>
      <c r="W183" s="56">
        <v>29.2</v>
      </c>
      <c r="X183" s="56">
        <v>29.466666666666669</v>
      </c>
      <c r="Y183" s="56">
        <v>30.533333333333331</v>
      </c>
      <c r="Z183" s="56"/>
      <c r="AA183" s="56"/>
      <c r="AB183" s="56"/>
      <c r="AC183" s="56">
        <v>29.2</v>
      </c>
      <c r="AD183" s="56">
        <v>30</v>
      </c>
      <c r="AE183" s="56">
        <v>26.6</v>
      </c>
      <c r="AF183" s="56">
        <v>27.733333333333331</v>
      </c>
      <c r="AG183" s="56">
        <v>29.93333333333333</v>
      </c>
      <c r="AH183" s="56">
        <v>30.06666666666667</v>
      </c>
      <c r="AI183" s="56">
        <v>28.733333333333331</v>
      </c>
      <c r="AJ183" s="56">
        <v>29.866666666666671</v>
      </c>
      <c r="AK183" s="56">
        <v>29.666666666666671</v>
      </c>
      <c r="AL183" s="56">
        <v>28.733333333333331</v>
      </c>
      <c r="AM183" s="56">
        <v>29.06666666666667</v>
      </c>
      <c r="AN183" s="56"/>
      <c r="AO183" s="56"/>
      <c r="AP183" s="58">
        <f t="shared" si="6"/>
        <v>26</v>
      </c>
      <c r="AQ183" s="71">
        <f t="shared" si="7"/>
        <v>28.52051282051282</v>
      </c>
      <c r="AR183" s="71">
        <f>IFERROR(VLOOKUP(A183,Climatologia_TMED!A:U,9+$E$2,FALSE),"")</f>
        <v>26.85484863612573</v>
      </c>
      <c r="AS183" s="71">
        <f t="shared" si="8"/>
        <v>1.6656641843870901</v>
      </c>
    </row>
    <row r="184" spans="1:45" ht="14.25" customHeight="1" x14ac:dyDescent="0.2">
      <c r="A184" s="58">
        <v>21235010</v>
      </c>
      <c r="B184" s="59" t="s">
        <v>369</v>
      </c>
      <c r="C184" s="59" t="s">
        <v>361</v>
      </c>
      <c r="D184" s="73">
        <v>-74.702388889999995</v>
      </c>
      <c r="E184" s="73">
        <v>4.5618055560000004</v>
      </c>
      <c r="F184" s="58">
        <v>297</v>
      </c>
      <c r="G184" s="58">
        <v>25</v>
      </c>
      <c r="H184" s="58">
        <v>25368</v>
      </c>
      <c r="I184" s="60" t="s">
        <v>68</v>
      </c>
      <c r="J184" s="60" t="s">
        <v>370</v>
      </c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 s="56"/>
      <c r="AL184" s="56"/>
      <c r="AM184" s="56"/>
      <c r="AN184" s="56"/>
      <c r="AO184" s="56"/>
      <c r="AP184" s="58">
        <f t="shared" si="6"/>
        <v>0</v>
      </c>
      <c r="AQ184" s="71" t="str">
        <f t="shared" si="7"/>
        <v/>
      </c>
      <c r="AR184" s="71">
        <f>IFERROR(VLOOKUP(A184,Climatologia_TMED!A:U,9+$E$2,FALSE),"")</f>
        <v>27.9679098148397</v>
      </c>
      <c r="AS184" s="71" t="str">
        <f t="shared" si="8"/>
        <v/>
      </c>
    </row>
    <row r="185" spans="1:45" ht="14.25" customHeight="1" x14ac:dyDescent="0.2">
      <c r="A185" s="58">
        <v>21245010</v>
      </c>
      <c r="B185" s="59" t="s">
        <v>371</v>
      </c>
      <c r="C185" s="59" t="s">
        <v>361</v>
      </c>
      <c r="D185" s="73">
        <v>-75.200522219999996</v>
      </c>
      <c r="E185" s="73">
        <v>4.4296666670000002</v>
      </c>
      <c r="F185" s="58">
        <v>826</v>
      </c>
      <c r="G185" s="58">
        <v>73</v>
      </c>
      <c r="H185" s="58">
        <v>73001</v>
      </c>
      <c r="I185" s="60" t="s">
        <v>65</v>
      </c>
      <c r="J185" s="60" t="s">
        <v>66</v>
      </c>
      <c r="K185" s="56">
        <v>27.266666666666669</v>
      </c>
      <c r="L185" s="56">
        <v>26.13333333333334</v>
      </c>
      <c r="M185" s="56">
        <v>26.86666666666666</v>
      </c>
      <c r="N185" s="56">
        <v>25.13333333333334</v>
      </c>
      <c r="O185" s="56">
        <v>26.666666666666671</v>
      </c>
      <c r="P185" s="56">
        <v>26.466666666666669</v>
      </c>
      <c r="Q185" s="56">
        <v>26.266666666666669</v>
      </c>
      <c r="R185" s="56"/>
      <c r="S185" s="56"/>
      <c r="T185" s="56"/>
      <c r="U185" s="56">
        <v>26.6</v>
      </c>
      <c r="V185" s="56">
        <v>26</v>
      </c>
      <c r="W185" s="56">
        <v>28.13333333333334</v>
      </c>
      <c r="X185" s="56">
        <v>28.4</v>
      </c>
      <c r="Y185" s="56">
        <v>28.733333333333331</v>
      </c>
      <c r="Z185" s="56">
        <v>27.266666666666669</v>
      </c>
      <c r="AA185" s="56">
        <v>26.466666666666669</v>
      </c>
      <c r="AB185" s="56">
        <v>27.6</v>
      </c>
      <c r="AC185" s="56">
        <v>28.93333333333333</v>
      </c>
      <c r="AD185" s="56">
        <v>29.4</v>
      </c>
      <c r="AE185" s="56">
        <v>26.86666666666666</v>
      </c>
      <c r="AF185" s="56"/>
      <c r="AG185" s="56"/>
      <c r="AH185" s="56"/>
      <c r="AI185" s="56">
        <v>28.066666666666659</v>
      </c>
      <c r="AJ185" s="56">
        <v>28.533333333333331</v>
      </c>
      <c r="AK185" s="56">
        <v>28.86666666666666</v>
      </c>
      <c r="AL185" s="56">
        <v>27.666666666666671</v>
      </c>
      <c r="AM185" s="56"/>
      <c r="AN185" s="56"/>
      <c r="AO185" s="56"/>
      <c r="AP185" s="58">
        <f t="shared" si="6"/>
        <v>22</v>
      </c>
      <c r="AQ185" s="71">
        <f t="shared" si="7"/>
        <v>27.378787878787875</v>
      </c>
      <c r="AR185" s="71">
        <f>IFERROR(VLOOKUP(A185,Climatologia_TMED!A:U,9+$E$2,FALSE),"")</f>
        <v>24.988260890556301</v>
      </c>
      <c r="AS185" s="71">
        <f t="shared" si="8"/>
        <v>2.3905269882315743</v>
      </c>
    </row>
    <row r="186" spans="1:45" ht="14.25" customHeight="1" x14ac:dyDescent="0.2">
      <c r="A186" s="58">
        <v>21245140</v>
      </c>
      <c r="B186" s="59" t="s">
        <v>372</v>
      </c>
      <c r="C186" s="59" t="s">
        <v>361</v>
      </c>
      <c r="D186" s="73">
        <v>-75.09445556</v>
      </c>
      <c r="E186" s="73">
        <v>4.7118611110000002</v>
      </c>
      <c r="F186" s="58">
        <v>2288</v>
      </c>
      <c r="G186" s="58">
        <v>73</v>
      </c>
      <c r="H186" s="58">
        <v>73686</v>
      </c>
      <c r="I186" s="60" t="s">
        <v>65</v>
      </c>
      <c r="J186" s="60" t="s">
        <v>372</v>
      </c>
      <c r="K186" s="56">
        <v>17.666666666666671</v>
      </c>
      <c r="L186" s="56">
        <v>15.4</v>
      </c>
      <c r="M186" s="56">
        <v>16.93333333333333</v>
      </c>
      <c r="N186" s="56">
        <v>16.666666666666671</v>
      </c>
      <c r="O186" s="56">
        <v>18.06666666666667</v>
      </c>
      <c r="P186" s="56">
        <v>17.399999999999999</v>
      </c>
      <c r="Q186" s="56">
        <v>18.466666666666669</v>
      </c>
      <c r="R186" s="56">
        <v>16</v>
      </c>
      <c r="S186" s="56">
        <v>17.266666666666669</v>
      </c>
      <c r="T186" s="56">
        <v>17.266666666666669</v>
      </c>
      <c r="U186" s="56">
        <v>16.266666666666669</v>
      </c>
      <c r="V186" s="56">
        <v>16.06666666666667</v>
      </c>
      <c r="W186" s="56">
        <v>16.533333333333331</v>
      </c>
      <c r="X186" s="56">
        <v>17.266666666666669</v>
      </c>
      <c r="Y186" s="56">
        <v>18.8</v>
      </c>
      <c r="Z186" s="56">
        <v>17.06666666666667</v>
      </c>
      <c r="AA186" s="56">
        <v>17.333333333333329</v>
      </c>
      <c r="AB186" s="56">
        <v>17.600000000000001</v>
      </c>
      <c r="AC186" s="56">
        <v>17.600000000000001</v>
      </c>
      <c r="AD186" s="56">
        <v>18.399999999999999</v>
      </c>
      <c r="AE186" s="56">
        <v>16</v>
      </c>
      <c r="AF186" s="56">
        <v>18.06666666666667</v>
      </c>
      <c r="AG186" s="56">
        <v>17.733333333333331</v>
      </c>
      <c r="AH186" s="56"/>
      <c r="AI186" s="56">
        <v>17.466666666666669</v>
      </c>
      <c r="AJ186" s="56">
        <v>17.733333333333331</v>
      </c>
      <c r="AK186" s="56">
        <v>17.06666666666667</v>
      </c>
      <c r="AL186" s="56">
        <v>17.466666666666669</v>
      </c>
      <c r="AM186" s="56">
        <v>16.600000000000001</v>
      </c>
      <c r="AN186" s="56"/>
      <c r="AO186" s="56"/>
      <c r="AP186" s="58">
        <f t="shared" si="6"/>
        <v>28</v>
      </c>
      <c r="AQ186" s="71">
        <f t="shared" si="7"/>
        <v>17.221428571428572</v>
      </c>
      <c r="AR186" s="71">
        <f>IFERROR(VLOOKUP(A186,Climatologia_TMED!A:U,9+$E$2,FALSE),"")</f>
        <v>16.01212088907257</v>
      </c>
      <c r="AS186" s="71">
        <f t="shared" si="8"/>
        <v>1.2093076823560018</v>
      </c>
    </row>
    <row r="187" spans="1:45" ht="14.25" customHeight="1" x14ac:dyDescent="0.2">
      <c r="A187" s="58">
        <v>21255080</v>
      </c>
      <c r="B187" s="59" t="s">
        <v>373</v>
      </c>
      <c r="C187" s="59" t="s">
        <v>361</v>
      </c>
      <c r="D187" s="73">
        <v>-74.767944439999994</v>
      </c>
      <c r="E187" s="73">
        <v>4.7837779999999999</v>
      </c>
      <c r="F187" s="58">
        <v>308</v>
      </c>
      <c r="G187" s="58">
        <v>73</v>
      </c>
      <c r="H187" s="58">
        <v>73030</v>
      </c>
      <c r="I187" s="60" t="s">
        <v>65</v>
      </c>
      <c r="J187" s="60" t="s">
        <v>374</v>
      </c>
      <c r="K187" s="56">
        <v>30.6</v>
      </c>
      <c r="L187" s="56">
        <v>26.466666666666669</v>
      </c>
      <c r="M187" s="56">
        <v>30</v>
      </c>
      <c r="N187" s="56">
        <v>28.93333333333333</v>
      </c>
      <c r="O187" s="56">
        <v>29.666666666666671</v>
      </c>
      <c r="P187" s="56"/>
      <c r="Q187" s="56">
        <v>27.8</v>
      </c>
      <c r="R187" s="56">
        <v>28.4</v>
      </c>
      <c r="S187" s="56">
        <v>31.86666666666666</v>
      </c>
      <c r="T187" s="56"/>
      <c r="U187" s="56">
        <v>29.533333333333331</v>
      </c>
      <c r="V187" s="56">
        <v>30.933333333333341</v>
      </c>
      <c r="W187" s="56"/>
      <c r="X187" s="56">
        <v>31.06666666666667</v>
      </c>
      <c r="Y187" s="56"/>
      <c r="Z187" s="56">
        <v>31.333333333333329</v>
      </c>
      <c r="AA187" s="56">
        <v>30.2</v>
      </c>
      <c r="AB187" s="56"/>
      <c r="AC187" s="56">
        <v>31.666666666666671</v>
      </c>
      <c r="AD187" s="56">
        <v>32.06666666666667</v>
      </c>
      <c r="AE187" s="56"/>
      <c r="AF187" s="56">
        <v>32</v>
      </c>
      <c r="AG187" s="56">
        <v>28.666666666666671</v>
      </c>
      <c r="AH187" s="56"/>
      <c r="AI187" s="56">
        <v>32.666666666666657</v>
      </c>
      <c r="AJ187" s="56">
        <v>33.333333333333343</v>
      </c>
      <c r="AK187" s="56"/>
      <c r="AL187" s="56">
        <v>32.066666666666663</v>
      </c>
      <c r="AM187" s="56">
        <v>29.333333333333329</v>
      </c>
      <c r="AN187" s="56"/>
      <c r="AO187" s="56"/>
      <c r="AP187" s="58">
        <f t="shared" si="6"/>
        <v>21</v>
      </c>
      <c r="AQ187" s="71">
        <f t="shared" si="7"/>
        <v>30.409523809523812</v>
      </c>
      <c r="AR187" s="71">
        <f>IFERROR(VLOOKUP(A187,Climatologia_TMED!A:U,9+$E$2,FALSE),"")</f>
        <v>28.130636852463141</v>
      </c>
      <c r="AS187" s="71">
        <f t="shared" si="8"/>
        <v>2.2788869570606707</v>
      </c>
    </row>
    <row r="188" spans="1:45" ht="14.25" customHeight="1" x14ac:dyDescent="0.2">
      <c r="A188" s="58">
        <v>21255090</v>
      </c>
      <c r="B188" s="59" t="s">
        <v>375</v>
      </c>
      <c r="C188" s="59" t="s">
        <v>361</v>
      </c>
      <c r="D188" s="73">
        <v>-74.899991666999995</v>
      </c>
      <c r="E188" s="73">
        <v>5</v>
      </c>
      <c r="F188" s="58">
        <v>321</v>
      </c>
      <c r="G188" s="58">
        <v>73</v>
      </c>
      <c r="H188" s="58">
        <v>73055</v>
      </c>
      <c r="I188" s="60" t="s">
        <v>65</v>
      </c>
      <c r="J188" s="60" t="s">
        <v>376</v>
      </c>
      <c r="K188" s="56">
        <v>30.266666666666669</v>
      </c>
      <c r="L188" s="56">
        <v>27.933333333333341</v>
      </c>
      <c r="M188" s="56">
        <v>29.533333333333331</v>
      </c>
      <c r="N188" s="56">
        <v>29</v>
      </c>
      <c r="O188" s="56">
        <v>29.4</v>
      </c>
      <c r="P188" s="56">
        <v>28.733333333333331</v>
      </c>
      <c r="Q188" s="56">
        <v>29.6</v>
      </c>
      <c r="R188" s="56">
        <v>28.733333333333331</v>
      </c>
      <c r="S188" s="56">
        <v>29.6</v>
      </c>
      <c r="T188" s="56">
        <v>29.6</v>
      </c>
      <c r="U188" s="56">
        <v>29.133333333333329</v>
      </c>
      <c r="V188" s="56">
        <v>29.93333333333333</v>
      </c>
      <c r="W188" s="56">
        <v>30.2</v>
      </c>
      <c r="X188" s="56">
        <v>29.8</v>
      </c>
      <c r="Y188" s="56">
        <v>30.86666666666666</v>
      </c>
      <c r="Z188" s="56">
        <v>29.86666666666666</v>
      </c>
      <c r="AA188" s="56">
        <v>28.533333333333331</v>
      </c>
      <c r="AB188" s="56">
        <v>30.6</v>
      </c>
      <c r="AC188" s="56">
        <v>31</v>
      </c>
      <c r="AD188" s="56">
        <v>30.93333333333333</v>
      </c>
      <c r="AE188" s="56">
        <v>29.333333333333329</v>
      </c>
      <c r="AF188" s="56">
        <v>30.466666666666669</v>
      </c>
      <c r="AG188" s="56">
        <v>31.13333333333334</v>
      </c>
      <c r="AH188" s="56">
        <v>31.666666666666671</v>
      </c>
      <c r="AI188" s="56">
        <v>30.266666666666669</v>
      </c>
      <c r="AJ188" s="56">
        <v>31.266666666666669</v>
      </c>
      <c r="AK188" s="56">
        <v>31.733333333333331</v>
      </c>
      <c r="AL188" s="56">
        <v>31.533333333333331</v>
      </c>
      <c r="AM188" s="56">
        <v>29</v>
      </c>
      <c r="AN188" s="56"/>
      <c r="AO188" s="56"/>
      <c r="AP188" s="58">
        <f t="shared" si="6"/>
        <v>29</v>
      </c>
      <c r="AQ188" s="71">
        <f t="shared" si="7"/>
        <v>29.988505747126435</v>
      </c>
      <c r="AR188" s="71">
        <f>IFERROR(VLOOKUP(A188,Climatologia_TMED!A:U,9+$E$2,FALSE),"")</f>
        <v>27.97204381999985</v>
      </c>
      <c r="AS188" s="71">
        <f t="shared" si="8"/>
        <v>2.0164619271265849</v>
      </c>
    </row>
    <row r="189" spans="1:45" ht="14.25" customHeight="1" x14ac:dyDescent="0.2">
      <c r="A189" s="58">
        <v>21255120</v>
      </c>
      <c r="B189" s="59" t="s">
        <v>377</v>
      </c>
      <c r="C189" s="59" t="s">
        <v>361</v>
      </c>
      <c r="D189" s="73">
        <v>-75.117336111</v>
      </c>
      <c r="E189" s="73">
        <v>5.0267619440000004</v>
      </c>
      <c r="F189" s="58">
        <v>2069</v>
      </c>
      <c r="G189" s="58">
        <v>73</v>
      </c>
      <c r="H189" s="58">
        <v>73870</v>
      </c>
      <c r="I189" s="60" t="s">
        <v>65</v>
      </c>
      <c r="J189" s="60" t="s">
        <v>377</v>
      </c>
      <c r="K189" s="56">
        <v>19</v>
      </c>
      <c r="L189" s="56">
        <v>17.399999999999999</v>
      </c>
      <c r="M189" s="56">
        <v>17.95</v>
      </c>
      <c r="N189" s="56">
        <v>18.2</v>
      </c>
      <c r="O189" s="56">
        <v>19.5</v>
      </c>
      <c r="P189" s="56">
        <v>19.149999999999999</v>
      </c>
      <c r="Q189" s="56">
        <v>19.25</v>
      </c>
      <c r="R189" s="56">
        <v>17.850000000000001</v>
      </c>
      <c r="S189" s="56">
        <v>18.600000000000001</v>
      </c>
      <c r="T189" s="56">
        <v>18.5</v>
      </c>
      <c r="U189" s="56">
        <v>18</v>
      </c>
      <c r="V189" s="56">
        <v>18.399999999999999</v>
      </c>
      <c r="W189" s="56">
        <v>18.3</v>
      </c>
      <c r="X189" s="56">
        <v>18.399999999999999</v>
      </c>
      <c r="Y189" s="56">
        <v>19.55</v>
      </c>
      <c r="Z189" s="56">
        <v>18.95</v>
      </c>
      <c r="AA189" s="56">
        <v>18.899999999999999</v>
      </c>
      <c r="AB189" s="56">
        <v>18.600000000000001</v>
      </c>
      <c r="AC189" s="56">
        <v>18.25</v>
      </c>
      <c r="AD189" s="56">
        <v>19.649999999999999</v>
      </c>
      <c r="AE189" s="56">
        <v>19.3</v>
      </c>
      <c r="AF189" s="56">
        <v>18.5</v>
      </c>
      <c r="AG189" s="56">
        <v>19.149999999999999</v>
      </c>
      <c r="AH189" s="56">
        <v>18.350000000000001</v>
      </c>
      <c r="AI189" s="56">
        <v>18.399999999999999</v>
      </c>
      <c r="AJ189" s="56">
        <v>17.8</v>
      </c>
      <c r="AK189" s="56">
        <v>17.5</v>
      </c>
      <c r="AL189" s="56">
        <v>19.45</v>
      </c>
      <c r="AM189" s="56">
        <v>18.3</v>
      </c>
      <c r="AN189" s="56"/>
      <c r="AO189" s="56"/>
      <c r="AP189" s="58">
        <f t="shared" si="6"/>
        <v>29</v>
      </c>
      <c r="AQ189" s="71">
        <f t="shared" si="7"/>
        <v>18.591379310344827</v>
      </c>
      <c r="AR189" s="71">
        <f>IFERROR(VLOOKUP(A189,Climatologia_TMED!A:U,9+$E$2,FALSE),"")</f>
        <v>17.584357508574339</v>
      </c>
      <c r="AS189" s="71">
        <f t="shared" si="8"/>
        <v>1.0070218017704882</v>
      </c>
    </row>
    <row r="190" spans="1:45" ht="14.25" customHeight="1" x14ac:dyDescent="0.2">
      <c r="A190" s="58">
        <v>22045010</v>
      </c>
      <c r="B190" s="59" t="s">
        <v>378</v>
      </c>
      <c r="C190" s="59" t="s">
        <v>361</v>
      </c>
      <c r="D190" s="73">
        <v>-75.503444439999996</v>
      </c>
      <c r="E190" s="73">
        <v>3.7224444440000002</v>
      </c>
      <c r="F190" s="58">
        <v>895</v>
      </c>
      <c r="G190" s="58">
        <v>73</v>
      </c>
      <c r="H190" s="58">
        <v>73168</v>
      </c>
      <c r="I190" s="60" t="s">
        <v>65</v>
      </c>
      <c r="J190" s="60" t="s">
        <v>379</v>
      </c>
      <c r="K190" s="56">
        <v>26.533333333333331</v>
      </c>
      <c r="L190" s="56">
        <v>25.733333333333331</v>
      </c>
      <c r="M190" s="56">
        <v>26.06666666666667</v>
      </c>
      <c r="N190" s="56">
        <v>25.266666666666669</v>
      </c>
      <c r="O190" s="56">
        <v>25</v>
      </c>
      <c r="P190" s="56">
        <v>26.13333333333334</v>
      </c>
      <c r="Q190" s="56">
        <v>26.066666666666659</v>
      </c>
      <c r="R190" s="56">
        <v>25.533333333333331</v>
      </c>
      <c r="S190" s="56">
        <v>26.466666666666669</v>
      </c>
      <c r="T190" s="56">
        <v>26.466666666666669</v>
      </c>
      <c r="U190" s="56">
        <v>25.4</v>
      </c>
      <c r="V190" s="56">
        <v>25.733333333333331</v>
      </c>
      <c r="W190" s="56">
        <v>27.266666666666669</v>
      </c>
      <c r="X190" s="56">
        <v>26.466666666666669</v>
      </c>
      <c r="Y190" s="56">
        <v>27.666666666666671</v>
      </c>
      <c r="Z190" s="56">
        <v>26.06666666666667</v>
      </c>
      <c r="AA190" s="56">
        <v>25.93333333333333</v>
      </c>
      <c r="AB190" s="56">
        <v>26.266666666666669</v>
      </c>
      <c r="AC190" s="56">
        <v>26.266666666666669</v>
      </c>
      <c r="AD190" s="56">
        <v>26.86666666666666</v>
      </c>
      <c r="AE190" s="56">
        <v>25.666666666666671</v>
      </c>
      <c r="AF190" s="56">
        <v>25.333333333333329</v>
      </c>
      <c r="AG190" s="56">
        <v>26.6</v>
      </c>
      <c r="AH190" s="56">
        <v>26.466666666666669</v>
      </c>
      <c r="AI190" s="56">
        <v>26.8</v>
      </c>
      <c r="AJ190" s="56">
        <v>27.333333333333329</v>
      </c>
      <c r="AK190" s="56">
        <v>25.2</v>
      </c>
      <c r="AL190" s="56">
        <v>26</v>
      </c>
      <c r="AM190" s="56">
        <v>26.266666666666669</v>
      </c>
      <c r="AN190" s="56"/>
      <c r="AO190" s="56"/>
      <c r="AP190" s="58">
        <f t="shared" si="6"/>
        <v>29</v>
      </c>
      <c r="AQ190" s="71">
        <f t="shared" si="7"/>
        <v>26.167816091954023</v>
      </c>
      <c r="AR190" s="71">
        <f>IFERROR(VLOOKUP(A190,Climatologia_TMED!A:U,9+$E$2,FALSE),"")</f>
        <v>24.650821658986139</v>
      </c>
      <c r="AS190" s="71">
        <f t="shared" si="8"/>
        <v>1.5169944329678842</v>
      </c>
    </row>
    <row r="191" spans="1:45" ht="14.25" customHeight="1" x14ac:dyDescent="0.2">
      <c r="A191" s="58">
        <v>22055020</v>
      </c>
      <c r="B191" s="59" t="s">
        <v>380</v>
      </c>
      <c r="C191" s="59" t="s">
        <v>361</v>
      </c>
      <c r="D191" s="73">
        <v>-75.536361110000001</v>
      </c>
      <c r="E191" s="73">
        <v>3.4557777779999999</v>
      </c>
      <c r="F191" s="58">
        <v>699</v>
      </c>
      <c r="G191" s="58">
        <v>73</v>
      </c>
      <c r="H191" s="58">
        <v>73067</v>
      </c>
      <c r="I191" s="60" t="s">
        <v>65</v>
      </c>
      <c r="J191" s="60" t="s">
        <v>381</v>
      </c>
      <c r="K191" s="56"/>
      <c r="L191" s="56">
        <v>24.05</v>
      </c>
      <c r="M191" s="56">
        <v>26.7</v>
      </c>
      <c r="N191" s="56">
        <v>23.85</v>
      </c>
      <c r="O191" s="56">
        <v>26.05</v>
      </c>
      <c r="P191" s="56">
        <v>25.3</v>
      </c>
      <c r="Q191" s="56">
        <v>25.95</v>
      </c>
      <c r="R191" s="56">
        <v>25.65</v>
      </c>
      <c r="S191" s="56">
        <v>27.3</v>
      </c>
      <c r="T191" s="56">
        <v>26.1</v>
      </c>
      <c r="U191" s="56">
        <v>26.55</v>
      </c>
      <c r="V191" s="56">
        <v>25.45</v>
      </c>
      <c r="W191" s="56">
        <v>26.9</v>
      </c>
      <c r="X191" s="56">
        <v>26.35</v>
      </c>
      <c r="Y191" s="56"/>
      <c r="Z191" s="56"/>
      <c r="AA191" s="56"/>
      <c r="AB191" s="56"/>
      <c r="AC191" s="56"/>
      <c r="AD191" s="56">
        <v>28.25</v>
      </c>
      <c r="AE191" s="56"/>
      <c r="AF191" s="56"/>
      <c r="AG191" s="56">
        <v>27.3</v>
      </c>
      <c r="AH191" s="56">
        <v>28.85</v>
      </c>
      <c r="AI191" s="56">
        <v>28</v>
      </c>
      <c r="AJ191" s="56">
        <v>27.95</v>
      </c>
      <c r="AK191" s="56">
        <v>27.8</v>
      </c>
      <c r="AL191" s="56">
        <v>27.4</v>
      </c>
      <c r="AM191" s="56"/>
      <c r="AN191" s="56"/>
      <c r="AO191" s="56"/>
      <c r="AP191" s="58">
        <f t="shared" si="6"/>
        <v>20</v>
      </c>
      <c r="AQ191" s="71">
        <f t="shared" si="7"/>
        <v>26.587499999999999</v>
      </c>
      <c r="AR191" s="71">
        <f>IFERROR(VLOOKUP(A191,Climatologia_TMED!A:U,9+$E$2,FALSE),"")</f>
        <v>25.84097278225806</v>
      </c>
      <c r="AS191" s="71">
        <f t="shared" si="8"/>
        <v>0.74652721774193864</v>
      </c>
    </row>
    <row r="192" spans="1:45" ht="14.25" customHeight="1" x14ac:dyDescent="0.2">
      <c r="A192" s="58">
        <v>22065040</v>
      </c>
      <c r="B192" s="59" t="s">
        <v>382</v>
      </c>
      <c r="C192" s="59" t="s">
        <v>361</v>
      </c>
      <c r="D192" s="73">
        <v>-75.467749999999995</v>
      </c>
      <c r="E192" s="73">
        <v>3.9211999999999998</v>
      </c>
      <c r="F192" s="58">
        <v>1566</v>
      </c>
      <c r="G192" s="58">
        <v>73</v>
      </c>
      <c r="H192" s="58">
        <v>73675</v>
      </c>
      <c r="I192" s="60" t="s">
        <v>65</v>
      </c>
      <c r="J192" s="60" t="s">
        <v>383</v>
      </c>
      <c r="K192" s="56">
        <v>21.8</v>
      </c>
      <c r="L192" s="56">
        <v>21.333333333333329</v>
      </c>
      <c r="M192" s="56">
        <v>21.06666666666667</v>
      </c>
      <c r="N192" s="56">
        <v>20.533333333333331</v>
      </c>
      <c r="O192" s="56"/>
      <c r="P192" s="56">
        <v>20.866666666666671</v>
      </c>
      <c r="Q192" s="56">
        <v>20.93333333333333</v>
      </c>
      <c r="R192" s="56">
        <v>20.13333333333334</v>
      </c>
      <c r="S192" s="56">
        <v>21.86666666666666</v>
      </c>
      <c r="T192" s="56">
        <v>21.133333333333329</v>
      </c>
      <c r="U192" s="56">
        <v>20.93333333333333</v>
      </c>
      <c r="V192" s="56">
        <v>21.06666666666667</v>
      </c>
      <c r="W192" s="56">
        <v>21.533333333333331</v>
      </c>
      <c r="X192" s="56">
        <v>22.266666666666669</v>
      </c>
      <c r="Y192" s="56">
        <v>22.466666666666669</v>
      </c>
      <c r="Z192" s="56">
        <v>22</v>
      </c>
      <c r="AA192" s="56">
        <v>20.733333333333331</v>
      </c>
      <c r="AB192" s="56">
        <v>20.8</v>
      </c>
      <c r="AC192" s="56">
        <v>22.13333333333334</v>
      </c>
      <c r="AD192" s="56">
        <v>22.6</v>
      </c>
      <c r="AE192" s="56">
        <v>20.6</v>
      </c>
      <c r="AF192" s="56">
        <v>20.533333333333331</v>
      </c>
      <c r="AG192" s="56">
        <v>22.333333333333329</v>
      </c>
      <c r="AH192" s="56">
        <v>21.533333333333331</v>
      </c>
      <c r="AI192" s="56">
        <v>22.2</v>
      </c>
      <c r="AJ192" s="56">
        <v>21.93333333333333</v>
      </c>
      <c r="AK192" s="56">
        <v>22.333333333333329</v>
      </c>
      <c r="AL192" s="56">
        <v>22</v>
      </c>
      <c r="AM192" s="56">
        <v>21.6</v>
      </c>
      <c r="AN192" s="56"/>
      <c r="AO192" s="56"/>
      <c r="AP192" s="58">
        <f t="shared" si="6"/>
        <v>28</v>
      </c>
      <c r="AQ192" s="71">
        <f t="shared" si="7"/>
        <v>21.473809523809532</v>
      </c>
      <c r="AR192" s="71">
        <f>IFERROR(VLOOKUP(A192,Climatologia_TMED!A:U,9+$E$2,FALSE),"")</f>
        <v>21.476856891254801</v>
      </c>
      <c r="AS192" s="71">
        <f t="shared" si="8"/>
        <v>-3.0473674452693444E-3</v>
      </c>
    </row>
    <row r="193" spans="1:45" ht="14.25" customHeight="1" x14ac:dyDescent="0.2">
      <c r="A193" s="58">
        <v>23025040</v>
      </c>
      <c r="B193" s="59" t="s">
        <v>197</v>
      </c>
      <c r="C193" s="59" t="s">
        <v>361</v>
      </c>
      <c r="D193" s="73">
        <v>-74.914580556000004</v>
      </c>
      <c r="E193" s="73">
        <v>5.301108889</v>
      </c>
      <c r="F193" s="58">
        <v>788</v>
      </c>
      <c r="G193" s="58">
        <v>73</v>
      </c>
      <c r="H193" s="58">
        <v>73443</v>
      </c>
      <c r="I193" s="60" t="s">
        <v>65</v>
      </c>
      <c r="J193" s="60" t="s">
        <v>384</v>
      </c>
      <c r="K193" s="56">
        <v>27.8</v>
      </c>
      <c r="L193" s="56">
        <v>25.266666666666669</v>
      </c>
      <c r="M193" s="56">
        <v>27.2</v>
      </c>
      <c r="N193" s="56">
        <v>26.533333333333331</v>
      </c>
      <c r="O193" s="56">
        <v>26.93333333333333</v>
      </c>
      <c r="P193" s="56">
        <v>26.533333333333331</v>
      </c>
      <c r="Q193" s="56">
        <v>25.6</v>
      </c>
      <c r="R193" s="56">
        <v>25</v>
      </c>
      <c r="S193" s="56">
        <v>29.266666666666669</v>
      </c>
      <c r="T193" s="56">
        <v>27.933333333333341</v>
      </c>
      <c r="U193" s="56">
        <v>26.266666666666669</v>
      </c>
      <c r="V193" s="56">
        <v>27.6</v>
      </c>
      <c r="W193" s="56">
        <v>28.2</v>
      </c>
      <c r="X193" s="56">
        <v>27.6</v>
      </c>
      <c r="Y193" s="56">
        <v>27.86666666666666</v>
      </c>
      <c r="Z193" s="56">
        <v>26.733333333333331</v>
      </c>
      <c r="AA193" s="56">
        <v>26.266666666666669</v>
      </c>
      <c r="AB193" s="56">
        <v>27.4</v>
      </c>
      <c r="AC193" s="56">
        <v>27</v>
      </c>
      <c r="AD193" s="56">
        <v>28.2</v>
      </c>
      <c r="AE193" s="56">
        <v>28.86666666666666</v>
      </c>
      <c r="AF193" s="56">
        <v>27.466666666666669</v>
      </c>
      <c r="AG193" s="56">
        <v>28.533333333333331</v>
      </c>
      <c r="AH193" s="56">
        <v>29.13333333333334</v>
      </c>
      <c r="AI193" s="56">
        <v>27.466666666666669</v>
      </c>
      <c r="AJ193" s="56">
        <v>27.86666666666666</v>
      </c>
      <c r="AK193" s="56">
        <v>28.733333333333331</v>
      </c>
      <c r="AL193" s="56">
        <v>28.4</v>
      </c>
      <c r="AM193" s="56">
        <v>25.13333333333334</v>
      </c>
      <c r="AN193" s="56"/>
      <c r="AO193" s="56"/>
      <c r="AP193" s="58">
        <f t="shared" si="6"/>
        <v>29</v>
      </c>
      <c r="AQ193" s="71">
        <f t="shared" si="7"/>
        <v>27.337931034482761</v>
      </c>
      <c r="AR193" s="71">
        <f>IFERROR(VLOOKUP(A193,Climatologia_TMED!A:U,9+$E$2,FALSE),"")</f>
        <v>24.97543266556103</v>
      </c>
      <c r="AS193" s="71">
        <f t="shared" si="8"/>
        <v>2.3624983689217309</v>
      </c>
    </row>
    <row r="194" spans="1:45" ht="14.25" customHeight="1" x14ac:dyDescent="0.2">
      <c r="A194" s="58">
        <v>23055040</v>
      </c>
      <c r="B194" s="59" t="s">
        <v>385</v>
      </c>
      <c r="C194" s="59" t="s">
        <v>361</v>
      </c>
      <c r="D194" s="73">
        <v>-74.992927777999995</v>
      </c>
      <c r="E194" s="73">
        <v>5.4182880559999997</v>
      </c>
      <c r="F194" s="58">
        <v>1532</v>
      </c>
      <c r="G194" s="58">
        <v>17</v>
      </c>
      <c r="H194" s="58">
        <v>17662</v>
      </c>
      <c r="I194" s="60" t="s">
        <v>113</v>
      </c>
      <c r="J194" s="60" t="s">
        <v>386</v>
      </c>
      <c r="K194" s="56">
        <v>22.06666666666667</v>
      </c>
      <c r="L194" s="56">
        <v>20.399999999999999</v>
      </c>
      <c r="M194" s="56">
        <v>20.8</v>
      </c>
      <c r="N194" s="56">
        <v>20.2</v>
      </c>
      <c r="O194" s="56">
        <v>22.13333333333334</v>
      </c>
      <c r="P194" s="56">
        <v>20.6</v>
      </c>
      <c r="Q194" s="56">
        <v>22</v>
      </c>
      <c r="R194" s="56">
        <v>20.2</v>
      </c>
      <c r="S194" s="56">
        <v>21.733333333333331</v>
      </c>
      <c r="T194" s="56">
        <v>22.2</v>
      </c>
      <c r="U194" s="56">
        <v>20.866666666666671</v>
      </c>
      <c r="V194" s="56">
        <v>21.13333333333334</v>
      </c>
      <c r="W194" s="56">
        <v>21.93333333333333</v>
      </c>
      <c r="X194" s="56">
        <v>21.266666666666669</v>
      </c>
      <c r="Y194" s="56">
        <v>22.6</v>
      </c>
      <c r="Z194" s="56">
        <v>21.533333333333331</v>
      </c>
      <c r="AA194" s="56">
        <v>21.333333333333329</v>
      </c>
      <c r="AB194" s="56">
        <v>21.133333333333329</v>
      </c>
      <c r="AC194" s="56">
        <v>22</v>
      </c>
      <c r="AD194" s="56">
        <v>23.8</v>
      </c>
      <c r="AE194" s="56">
        <v>20.6</v>
      </c>
      <c r="AF194" s="56"/>
      <c r="AG194" s="56">
        <v>21.266666666666669</v>
      </c>
      <c r="AH194" s="56">
        <v>22.466666666666669</v>
      </c>
      <c r="AI194" s="56">
        <v>21.866666666666671</v>
      </c>
      <c r="AJ194" s="56">
        <v>21.6</v>
      </c>
      <c r="AK194" s="56">
        <v>21.933333333333341</v>
      </c>
      <c r="AL194" s="56">
        <v>23.466666666666669</v>
      </c>
      <c r="AM194" s="56">
        <v>21</v>
      </c>
      <c r="AN194" s="56"/>
      <c r="AO194" s="56"/>
      <c r="AP194" s="58">
        <f t="shared" si="6"/>
        <v>28</v>
      </c>
      <c r="AQ194" s="71">
        <f t="shared" si="7"/>
        <v>21.576190476190479</v>
      </c>
      <c r="AR194" s="71">
        <f>IFERROR(VLOOKUP(A194,Climatologia_TMED!A:U,9+$E$2,FALSE),"")</f>
        <v>19.8670859482644</v>
      </c>
      <c r="AS194" s="71">
        <f t="shared" si="8"/>
        <v>1.7091045279260797</v>
      </c>
    </row>
    <row r="195" spans="1:45" ht="14.25" customHeight="1" x14ac:dyDescent="0.2">
      <c r="A195" s="58">
        <v>21195060</v>
      </c>
      <c r="B195" s="59" t="s">
        <v>387</v>
      </c>
      <c r="C195" s="59" t="s">
        <v>388</v>
      </c>
      <c r="D195" s="73">
        <v>-74.487416670000002</v>
      </c>
      <c r="E195" s="73">
        <v>4.1927222220000004</v>
      </c>
      <c r="F195" s="58">
        <v>950</v>
      </c>
      <c r="G195" s="58">
        <v>25</v>
      </c>
      <c r="H195" s="58">
        <v>25524</v>
      </c>
      <c r="I195" s="60" t="s">
        <v>68</v>
      </c>
      <c r="J195" s="60" t="s">
        <v>387</v>
      </c>
      <c r="K195" s="56">
        <v>25.666666666666671</v>
      </c>
      <c r="L195" s="56"/>
      <c r="M195" s="56"/>
      <c r="N195" s="56"/>
      <c r="O195" s="56"/>
      <c r="P195" s="56">
        <v>25.13333333333334</v>
      </c>
      <c r="Q195" s="56">
        <v>25.8</v>
      </c>
      <c r="R195" s="56">
        <v>24.4</v>
      </c>
      <c r="S195" s="56">
        <v>25.86666666666666</v>
      </c>
      <c r="T195" s="56">
        <v>25.733333333333331</v>
      </c>
      <c r="U195" s="56">
        <v>24.333333333333329</v>
      </c>
      <c r="V195" s="56">
        <v>23.6</v>
      </c>
      <c r="W195" s="56">
        <v>25.4</v>
      </c>
      <c r="X195" s="56">
        <v>25.166666666666671</v>
      </c>
      <c r="Y195" s="56">
        <v>28.4</v>
      </c>
      <c r="Z195" s="56">
        <v>24.266666666666669</v>
      </c>
      <c r="AA195" s="56">
        <v>24.466666666666669</v>
      </c>
      <c r="AB195" s="56">
        <v>24.733333333333331</v>
      </c>
      <c r="AC195" s="56"/>
      <c r="AD195" s="56"/>
      <c r="AE195" s="56"/>
      <c r="AF195" s="56"/>
      <c r="AG195" s="56">
        <v>24.733333333333331</v>
      </c>
      <c r="AH195" s="56">
        <v>26.6</v>
      </c>
      <c r="AI195" s="56">
        <v>26.4</v>
      </c>
      <c r="AJ195" s="56">
        <v>25.333333333333329</v>
      </c>
      <c r="AK195" s="56">
        <v>24.333333333333329</v>
      </c>
      <c r="AL195" s="56">
        <v>25.466666666666669</v>
      </c>
      <c r="AM195" s="56">
        <v>24.266666666666669</v>
      </c>
      <c r="AN195" s="56"/>
      <c r="AO195" s="56"/>
      <c r="AP195" s="58">
        <f t="shared" si="6"/>
        <v>21</v>
      </c>
      <c r="AQ195" s="71">
        <f t="shared" si="7"/>
        <v>25.242857142857144</v>
      </c>
      <c r="AR195" s="71">
        <f>IFERROR(VLOOKUP(A195,Climatologia_TMED!A:U,9+$E$2,FALSE),"")</f>
        <v>23.781856682435091</v>
      </c>
      <c r="AS195" s="71">
        <f t="shared" si="8"/>
        <v>1.4610004604220528</v>
      </c>
    </row>
    <row r="196" spans="1:45" ht="14.25" customHeight="1" x14ac:dyDescent="0.2">
      <c r="A196" s="58">
        <v>21195120</v>
      </c>
      <c r="B196" s="59" t="s">
        <v>389</v>
      </c>
      <c r="C196" s="59" t="s">
        <v>388</v>
      </c>
      <c r="D196" s="73">
        <v>-74.392719999999997</v>
      </c>
      <c r="E196" s="73">
        <v>4.3929200000000002</v>
      </c>
      <c r="F196" s="58">
        <v>1421</v>
      </c>
      <c r="G196" s="58">
        <v>25</v>
      </c>
      <c r="H196" s="58">
        <v>25743</v>
      </c>
      <c r="I196" s="60" t="s">
        <v>68</v>
      </c>
      <c r="J196" s="60" t="s">
        <v>390</v>
      </c>
      <c r="K196" s="56">
        <v>22.6</v>
      </c>
      <c r="L196" s="56">
        <v>19.95</v>
      </c>
      <c r="M196" s="56">
        <v>21.4</v>
      </c>
      <c r="N196" s="56">
        <v>20</v>
      </c>
      <c r="O196" s="56">
        <v>21.7</v>
      </c>
      <c r="P196" s="56">
        <v>20.45</v>
      </c>
      <c r="Q196" s="56">
        <v>20.75</v>
      </c>
      <c r="R196" s="56">
        <v>19.8</v>
      </c>
      <c r="S196" s="56">
        <v>21.8</v>
      </c>
      <c r="T196" s="56">
        <v>21.65</v>
      </c>
      <c r="U196" s="56">
        <v>20.8</v>
      </c>
      <c r="V196" s="56">
        <v>20.05</v>
      </c>
      <c r="W196" s="56">
        <v>21.85</v>
      </c>
      <c r="X196" s="56">
        <v>21.75</v>
      </c>
      <c r="Y196" s="56">
        <v>21.85</v>
      </c>
      <c r="Z196" s="56">
        <v>21.5</v>
      </c>
      <c r="AA196" s="56">
        <v>21.55</v>
      </c>
      <c r="AB196" s="56">
        <v>21.55</v>
      </c>
      <c r="AC196" s="56">
        <v>21.9</v>
      </c>
      <c r="AD196" s="56">
        <v>22.35</v>
      </c>
      <c r="AE196" s="56">
        <v>20.45</v>
      </c>
      <c r="AF196" s="56">
        <v>21.6</v>
      </c>
      <c r="AG196" s="56">
        <v>21.3</v>
      </c>
      <c r="AH196" s="56">
        <v>22.05</v>
      </c>
      <c r="AI196" s="56">
        <v>21.7</v>
      </c>
      <c r="AJ196" s="56">
        <v>20.95</v>
      </c>
      <c r="AK196" s="56">
        <v>21.35</v>
      </c>
      <c r="AL196" s="56">
        <v>21.75</v>
      </c>
      <c r="AM196" s="56">
        <v>21.733333333333331</v>
      </c>
      <c r="AN196" s="56"/>
      <c r="AO196" s="56"/>
      <c r="AP196" s="58">
        <f t="shared" si="6"/>
        <v>29</v>
      </c>
      <c r="AQ196" s="71">
        <f t="shared" si="7"/>
        <v>21.314942528735639</v>
      </c>
      <c r="AR196" s="71" t="str">
        <f>IFERROR(VLOOKUP(A196,Climatologia_TMED!A:U,9+$E$2,FALSE),"")</f>
        <v/>
      </c>
      <c r="AS196" s="71" t="str">
        <f t="shared" si="8"/>
        <v/>
      </c>
    </row>
    <row r="197" spans="1:45" ht="14.25" customHeight="1" x14ac:dyDescent="0.2">
      <c r="A197" s="58">
        <v>21195190</v>
      </c>
      <c r="B197" s="59" t="s">
        <v>391</v>
      </c>
      <c r="C197" s="59" t="s">
        <v>388</v>
      </c>
      <c r="D197" s="73">
        <v>-74.308398999999994</v>
      </c>
      <c r="E197" s="73">
        <v>4.3071890000000002</v>
      </c>
      <c r="F197" s="58">
        <v>2187</v>
      </c>
      <c r="G197" s="58">
        <v>25</v>
      </c>
      <c r="H197" s="58">
        <v>25535</v>
      </c>
      <c r="I197" s="60" t="s">
        <v>68</v>
      </c>
      <c r="J197" s="60" t="s">
        <v>391</v>
      </c>
      <c r="K197" s="56">
        <v>17.06666666666667</v>
      </c>
      <c r="L197" s="56">
        <v>17.466666666666669</v>
      </c>
      <c r="M197" s="56">
        <v>17.333333333333329</v>
      </c>
      <c r="N197" s="56">
        <v>15.93333333333333</v>
      </c>
      <c r="O197" s="56">
        <v>16.466666666666669</v>
      </c>
      <c r="P197" s="56">
        <v>16.8</v>
      </c>
      <c r="Q197" s="56">
        <v>16.733333333333331</v>
      </c>
      <c r="R197" s="56">
        <v>16.866666666666671</v>
      </c>
      <c r="S197" s="56">
        <v>16.93333333333333</v>
      </c>
      <c r="T197" s="56">
        <v>16.8</v>
      </c>
      <c r="U197" s="56">
        <v>16.93333333333333</v>
      </c>
      <c r="V197" s="56">
        <v>17.06666666666667</v>
      </c>
      <c r="W197" s="56">
        <v>17.333333333333329</v>
      </c>
      <c r="X197" s="56">
        <v>16.333333333333329</v>
      </c>
      <c r="Y197" s="56">
        <v>17</v>
      </c>
      <c r="Z197" s="56">
        <v>17</v>
      </c>
      <c r="AA197" s="56">
        <v>16.93333333333333</v>
      </c>
      <c r="AB197" s="56">
        <v>16.399999999999999</v>
      </c>
      <c r="AC197" s="56">
        <v>16.666666666666671</v>
      </c>
      <c r="AD197" s="56">
        <v>17.133333333333329</v>
      </c>
      <c r="AE197" s="56">
        <v>16.8</v>
      </c>
      <c r="AF197" s="56">
        <v>17.2</v>
      </c>
      <c r="AG197" s="56">
        <v>16.8</v>
      </c>
      <c r="AH197" s="56">
        <v>17.533333333333331</v>
      </c>
      <c r="AI197" s="56">
        <v>17.06666666666667</v>
      </c>
      <c r="AJ197" s="56">
        <v>16</v>
      </c>
      <c r="AK197" s="56">
        <v>16.733333333333331</v>
      </c>
      <c r="AL197" s="56">
        <v>16.866666666666671</v>
      </c>
      <c r="AM197" s="56">
        <v>17.06666666666667</v>
      </c>
      <c r="AN197" s="56"/>
      <c r="AO197" s="56"/>
      <c r="AP197" s="58">
        <f t="shared" ref="AP197:AP260" si="9">COUNTIF(K197:AO197,"&gt;0")</f>
        <v>29</v>
      </c>
      <c r="AQ197" s="71">
        <f t="shared" ref="AQ197:AQ260" si="10">IF(AP197&gt;14,AVERAGE(K197:AO197),"")</f>
        <v>16.871264367816092</v>
      </c>
      <c r="AR197" s="71">
        <f>IFERROR(VLOOKUP(A197,Climatologia_TMED!A:U,9+$E$2,FALSE),"")</f>
        <v>16.021319587356949</v>
      </c>
      <c r="AS197" s="71">
        <f t="shared" ref="AS197:AS260" si="11">IF(OR(AQ197="",AR197=""),"",IFERROR(AQ197-AR197,""))</f>
        <v>0.84994478045914335</v>
      </c>
    </row>
    <row r="198" spans="1:45" ht="14.25" customHeight="1" x14ac:dyDescent="0.2">
      <c r="A198" s="58">
        <v>21205420</v>
      </c>
      <c r="B198" s="59" t="s">
        <v>392</v>
      </c>
      <c r="C198" s="59" t="s">
        <v>388</v>
      </c>
      <c r="D198" s="73">
        <v>-74.205625999999995</v>
      </c>
      <c r="E198" s="73">
        <v>4.6886619999999999</v>
      </c>
      <c r="F198" s="58">
        <v>2543</v>
      </c>
      <c r="G198" s="58">
        <v>25</v>
      </c>
      <c r="H198" s="58">
        <v>25473</v>
      </c>
      <c r="I198" s="60" t="s">
        <v>68</v>
      </c>
      <c r="J198" s="60" t="s">
        <v>393</v>
      </c>
      <c r="K198" s="56">
        <v>14.35</v>
      </c>
      <c r="L198" s="56">
        <v>13.85</v>
      </c>
      <c r="M198" s="56">
        <v>13.85</v>
      </c>
      <c r="N198" s="56">
        <v>15.45</v>
      </c>
      <c r="O198" s="56">
        <v>16.55</v>
      </c>
      <c r="P198" s="56">
        <v>15.2</v>
      </c>
      <c r="Q198" s="56">
        <v>14.3</v>
      </c>
      <c r="R198" s="56">
        <v>14.95</v>
      </c>
      <c r="S198" s="56">
        <v>14.65</v>
      </c>
      <c r="T198" s="56">
        <v>16.25</v>
      </c>
      <c r="U198" s="56">
        <v>15.2</v>
      </c>
      <c r="V198" s="56">
        <v>15.2</v>
      </c>
      <c r="W198" s="56">
        <v>14.15</v>
      </c>
      <c r="X198" s="56">
        <v>15.05</v>
      </c>
      <c r="Y198" s="56">
        <v>15.75</v>
      </c>
      <c r="Z198" s="56">
        <v>15.9</v>
      </c>
      <c r="AA198" s="56">
        <v>14.4</v>
      </c>
      <c r="AB198" s="56">
        <v>15.4</v>
      </c>
      <c r="AC198" s="56">
        <v>15.9</v>
      </c>
      <c r="AD198" s="56">
        <v>15.5</v>
      </c>
      <c r="AE198" s="56">
        <v>14.8</v>
      </c>
      <c r="AF198" s="56">
        <v>15.5</v>
      </c>
      <c r="AG198" s="56">
        <v>14.8</v>
      </c>
      <c r="AH198" s="56">
        <v>15.45</v>
      </c>
      <c r="AI198" s="56">
        <v>16</v>
      </c>
      <c r="AJ198" s="56">
        <v>16.399999999999999</v>
      </c>
      <c r="AK198" s="56">
        <v>15.9</v>
      </c>
      <c r="AL198" s="56">
        <v>15.65</v>
      </c>
      <c r="AM198" s="56">
        <v>14.2</v>
      </c>
      <c r="AN198" s="56"/>
      <c r="AO198" s="56"/>
      <c r="AP198" s="58">
        <f t="shared" si="9"/>
        <v>29</v>
      </c>
      <c r="AQ198" s="71">
        <f t="shared" si="10"/>
        <v>15.191379310344825</v>
      </c>
      <c r="AR198" s="71">
        <f>IFERROR(VLOOKUP(A198,Climatologia_TMED!A:U,9+$E$2,FALSE),"")</f>
        <v>13.94917887586519</v>
      </c>
      <c r="AS198" s="71">
        <f t="shared" si="11"/>
        <v>1.2422004344796349</v>
      </c>
    </row>
    <row r="199" spans="1:45" ht="14.25" customHeight="1" x14ac:dyDescent="0.2">
      <c r="A199" s="58">
        <v>21205660</v>
      </c>
      <c r="B199" s="59" t="s">
        <v>394</v>
      </c>
      <c r="C199" s="59" t="s">
        <v>388</v>
      </c>
      <c r="D199" s="73">
        <v>-74.523179999999996</v>
      </c>
      <c r="E199" s="73">
        <v>4.5791000000000004</v>
      </c>
      <c r="F199" s="58">
        <v>765</v>
      </c>
      <c r="G199" s="58">
        <v>25</v>
      </c>
      <c r="H199" s="58">
        <v>25035</v>
      </c>
      <c r="I199" s="60" t="s">
        <v>68</v>
      </c>
      <c r="J199" s="60" t="s">
        <v>395</v>
      </c>
      <c r="K199" s="56">
        <v>26.7</v>
      </c>
      <c r="L199" s="56">
        <v>24.35</v>
      </c>
      <c r="M199" s="56">
        <v>26.25</v>
      </c>
      <c r="N199" s="56">
        <v>25.45</v>
      </c>
      <c r="O199" s="56">
        <v>25.75</v>
      </c>
      <c r="P199" s="56">
        <v>25.15</v>
      </c>
      <c r="Q199" s="56">
        <v>25.95</v>
      </c>
      <c r="R199" s="56">
        <v>25.95</v>
      </c>
      <c r="S199" s="56">
        <v>26.85</v>
      </c>
      <c r="T199" s="56">
        <v>26.55</v>
      </c>
      <c r="U199" s="56">
        <v>25.7</v>
      </c>
      <c r="V199" s="56">
        <v>25.9</v>
      </c>
      <c r="W199" s="56">
        <v>27.3</v>
      </c>
      <c r="X199" s="56">
        <v>27.8</v>
      </c>
      <c r="Y199" s="56">
        <v>27.3</v>
      </c>
      <c r="Z199" s="56">
        <v>26.45</v>
      </c>
      <c r="AA199" s="56">
        <v>26.4</v>
      </c>
      <c r="AB199" s="56">
        <v>26.55</v>
      </c>
      <c r="AC199" s="56">
        <v>28.3</v>
      </c>
      <c r="AD199" s="56">
        <v>28.3</v>
      </c>
      <c r="AE199" s="56">
        <v>25.25</v>
      </c>
      <c r="AF199" s="56">
        <v>26.45</v>
      </c>
      <c r="AG199" s="56">
        <v>26.6</v>
      </c>
      <c r="AH199" s="56">
        <v>27.2</v>
      </c>
      <c r="AI199" s="56">
        <v>26.6</v>
      </c>
      <c r="AJ199" s="56">
        <v>26.6</v>
      </c>
      <c r="AK199" s="56">
        <v>25.85</v>
      </c>
      <c r="AL199" s="56">
        <v>26.65</v>
      </c>
      <c r="AM199" s="56">
        <v>25.15</v>
      </c>
      <c r="AN199" s="56"/>
      <c r="AO199" s="56"/>
      <c r="AP199" s="58">
        <f t="shared" si="9"/>
        <v>29</v>
      </c>
      <c r="AQ199" s="71">
        <f t="shared" si="10"/>
        <v>26.389655172413796</v>
      </c>
      <c r="AR199" s="71">
        <f>IFERROR(VLOOKUP(A199,Climatologia_TMED!A:U,9+$E$2,FALSE),"")</f>
        <v>24.95510943308328</v>
      </c>
      <c r="AS199" s="71">
        <f t="shared" si="11"/>
        <v>1.4345457393305168</v>
      </c>
    </row>
    <row r="200" spans="1:45" ht="14.25" customHeight="1" x14ac:dyDescent="0.2">
      <c r="A200" s="58">
        <v>21205700</v>
      </c>
      <c r="B200" s="59" t="s">
        <v>396</v>
      </c>
      <c r="C200" s="59" t="s">
        <v>388</v>
      </c>
      <c r="D200" s="73">
        <v>-73.864452999999997</v>
      </c>
      <c r="E200" s="73">
        <v>4.8779529999999998</v>
      </c>
      <c r="F200" s="58">
        <v>2750</v>
      </c>
      <c r="G200" s="58">
        <v>25</v>
      </c>
      <c r="H200" s="58">
        <v>25322</v>
      </c>
      <c r="I200" s="60" t="s">
        <v>68</v>
      </c>
      <c r="J200" s="60" t="s">
        <v>396</v>
      </c>
      <c r="K200" s="56">
        <v>14.1</v>
      </c>
      <c r="L200" s="56">
        <v>11.8</v>
      </c>
      <c r="M200" s="56">
        <v>12.8</v>
      </c>
      <c r="N200" s="56">
        <v>13.8</v>
      </c>
      <c r="O200" s="56">
        <v>13.9</v>
      </c>
      <c r="P200" s="56">
        <v>14.55</v>
      </c>
      <c r="Q200" s="56">
        <v>13.6</v>
      </c>
      <c r="R200" s="56">
        <v>13.3</v>
      </c>
      <c r="S200" s="56">
        <v>14.2</v>
      </c>
      <c r="T200" s="56">
        <v>14.45</v>
      </c>
      <c r="U200" s="56">
        <v>14.05</v>
      </c>
      <c r="V200" s="56">
        <v>14.15</v>
      </c>
      <c r="W200" s="56">
        <v>13.95</v>
      </c>
      <c r="X200" s="56">
        <v>14.05</v>
      </c>
      <c r="Y200" s="56">
        <v>13.8</v>
      </c>
      <c r="Z200" s="56">
        <v>15.15</v>
      </c>
      <c r="AA200" s="56">
        <v>14.55</v>
      </c>
      <c r="AB200" s="56">
        <v>12.95</v>
      </c>
      <c r="AC200" s="56">
        <v>13.75</v>
      </c>
      <c r="AD200" s="56">
        <v>14.05</v>
      </c>
      <c r="AE200" s="56">
        <v>13.8</v>
      </c>
      <c r="AF200" s="56">
        <v>14.65</v>
      </c>
      <c r="AG200" s="56">
        <v>14.2</v>
      </c>
      <c r="AH200" s="56">
        <v>14.5</v>
      </c>
      <c r="AI200" s="56">
        <v>14.55</v>
      </c>
      <c r="AJ200" s="56">
        <v>13.75</v>
      </c>
      <c r="AK200" s="56">
        <v>13.85</v>
      </c>
      <c r="AL200" s="56">
        <v>14.75</v>
      </c>
      <c r="AM200" s="56">
        <v>14.3</v>
      </c>
      <c r="AN200" s="56"/>
      <c r="AO200" s="56"/>
      <c r="AP200" s="58">
        <f t="shared" si="9"/>
        <v>29</v>
      </c>
      <c r="AQ200" s="71">
        <f t="shared" si="10"/>
        <v>13.975862068965519</v>
      </c>
      <c r="AR200" s="71">
        <f>IFERROR(VLOOKUP(A200,Climatologia_TMED!A:U,9+$E$2,FALSE),"")</f>
        <v>13.53341073571505</v>
      </c>
      <c r="AS200" s="71">
        <f t="shared" si="11"/>
        <v>0.44245133325046915</v>
      </c>
    </row>
    <row r="201" spans="1:45" ht="14.25" customHeight="1" x14ac:dyDescent="0.2">
      <c r="A201" s="58">
        <v>21205720</v>
      </c>
      <c r="B201" s="59" t="s">
        <v>397</v>
      </c>
      <c r="C201" s="59" t="s">
        <v>388</v>
      </c>
      <c r="D201" s="73">
        <v>-74.189277779999998</v>
      </c>
      <c r="E201" s="73">
        <v>4.5057499999999999</v>
      </c>
      <c r="F201" s="58">
        <v>2900</v>
      </c>
      <c r="G201" s="58">
        <v>25</v>
      </c>
      <c r="H201" s="58">
        <v>25754</v>
      </c>
      <c r="I201" s="60" t="s">
        <v>68</v>
      </c>
      <c r="J201" s="60" t="s">
        <v>398</v>
      </c>
      <c r="K201" s="56">
        <v>13.46666666666667</v>
      </c>
      <c r="L201" s="56">
        <v>12.6</v>
      </c>
      <c r="M201" s="56">
        <v>14.733333333333331</v>
      </c>
      <c r="N201" s="56">
        <v>12.93333333333333</v>
      </c>
      <c r="O201" s="56">
        <v>14.46666666666667</v>
      </c>
      <c r="P201" s="56">
        <v>13.4</v>
      </c>
      <c r="Q201" s="56">
        <v>14.133333333333329</v>
      </c>
      <c r="R201" s="56">
        <v>15</v>
      </c>
      <c r="S201" s="56">
        <v>13.6</v>
      </c>
      <c r="T201" s="56">
        <v>14.66666666666667</v>
      </c>
      <c r="U201" s="56">
        <v>14.266666666666669</v>
      </c>
      <c r="V201" s="56">
        <v>13.66666666666667</v>
      </c>
      <c r="W201" s="56">
        <v>13.06666666666667</v>
      </c>
      <c r="X201" s="56">
        <v>14.6</v>
      </c>
      <c r="Y201" s="56">
        <v>15.53333333333333</v>
      </c>
      <c r="Z201" s="56">
        <v>14.733333333333331</v>
      </c>
      <c r="AA201" s="56">
        <v>14.4</v>
      </c>
      <c r="AB201" s="56">
        <v>14.66666666666667</v>
      </c>
      <c r="AC201" s="56">
        <v>14.06666666666667</v>
      </c>
      <c r="AD201" s="56">
        <v>14</v>
      </c>
      <c r="AE201" s="56">
        <v>14.93333333333333</v>
      </c>
      <c r="AF201" s="56"/>
      <c r="AG201" s="56"/>
      <c r="AH201" s="56"/>
      <c r="AI201" s="56"/>
      <c r="AJ201" s="56">
        <v>15.33333333333333</v>
      </c>
      <c r="AK201" s="56">
        <v>15.266666666666669</v>
      </c>
      <c r="AL201" s="56">
        <v>13.93333333333333</v>
      </c>
      <c r="AM201" s="56">
        <v>14.733333333333331</v>
      </c>
      <c r="AN201" s="56"/>
      <c r="AO201" s="56"/>
      <c r="AP201" s="58">
        <f t="shared" si="9"/>
        <v>25</v>
      </c>
      <c r="AQ201" s="71">
        <f t="shared" si="10"/>
        <v>14.247999999999999</v>
      </c>
      <c r="AR201" s="71">
        <f>IFERROR(VLOOKUP(A201,Climatologia_TMED!A:U,9+$E$2,FALSE),"")</f>
        <v>12.3459408456049</v>
      </c>
      <c r="AS201" s="71">
        <f t="shared" si="11"/>
        <v>1.9020591543950989</v>
      </c>
    </row>
    <row r="202" spans="1:45" ht="14.25" customHeight="1" x14ac:dyDescent="0.2">
      <c r="A202" s="58">
        <v>21205740</v>
      </c>
      <c r="B202" s="59" t="s">
        <v>399</v>
      </c>
      <c r="C202" s="59" t="s">
        <v>388</v>
      </c>
      <c r="D202" s="73">
        <v>-73.70141667</v>
      </c>
      <c r="E202" s="73">
        <v>5.1177222220000003</v>
      </c>
      <c r="F202" s="58">
        <v>2709</v>
      </c>
      <c r="G202" s="58">
        <v>25</v>
      </c>
      <c r="H202" s="58">
        <v>25183</v>
      </c>
      <c r="I202" s="60" t="s">
        <v>68</v>
      </c>
      <c r="J202" s="60" t="s">
        <v>400</v>
      </c>
      <c r="K202" s="56">
        <v>13.7</v>
      </c>
      <c r="L202" s="56">
        <v>12.3</v>
      </c>
      <c r="M202" s="56">
        <v>13.9</v>
      </c>
      <c r="N202" s="56">
        <v>13.15</v>
      </c>
      <c r="O202" s="56">
        <v>12.75</v>
      </c>
      <c r="P202" s="56">
        <v>13.55</v>
      </c>
      <c r="Q202" s="56">
        <v>13.6</v>
      </c>
      <c r="R202" s="56">
        <v>13.95</v>
      </c>
      <c r="S202" s="56">
        <v>13.45</v>
      </c>
      <c r="T202" s="56">
        <v>14.1</v>
      </c>
      <c r="U202" s="56">
        <v>12.05</v>
      </c>
      <c r="V202" s="56">
        <v>12.7</v>
      </c>
      <c r="W202" s="56">
        <v>11.95</v>
      </c>
      <c r="X202" s="56">
        <v>13.25</v>
      </c>
      <c r="Y202" s="56">
        <v>13.9</v>
      </c>
      <c r="Z202" s="56">
        <v>14.7</v>
      </c>
      <c r="AA202" s="56"/>
      <c r="AB202" s="56">
        <v>14.8</v>
      </c>
      <c r="AC202" s="56">
        <v>13.45</v>
      </c>
      <c r="AD202" s="56">
        <v>13.8</v>
      </c>
      <c r="AE202" s="56">
        <v>13.9</v>
      </c>
      <c r="AF202" s="56">
        <v>12.9</v>
      </c>
      <c r="AG202" s="56">
        <v>12.5</v>
      </c>
      <c r="AH202" s="56">
        <v>12.95</v>
      </c>
      <c r="AI202" s="56">
        <v>12.55</v>
      </c>
      <c r="AJ202" s="56">
        <v>11.15</v>
      </c>
      <c r="AK202" s="56">
        <v>11.5</v>
      </c>
      <c r="AL202" s="56">
        <v>13.25</v>
      </c>
      <c r="AM202" s="56">
        <v>12.2</v>
      </c>
      <c r="AN202" s="56"/>
      <c r="AO202" s="56"/>
      <c r="AP202" s="58">
        <f t="shared" si="9"/>
        <v>28</v>
      </c>
      <c r="AQ202" s="71">
        <f t="shared" si="10"/>
        <v>13.141071428571426</v>
      </c>
      <c r="AR202" s="71">
        <f>IFERROR(VLOOKUP(A202,Climatologia_TMED!A:U,9+$E$2,FALSE),"")</f>
        <v>12.842583468977759</v>
      </c>
      <c r="AS202" s="71">
        <f t="shared" si="11"/>
        <v>0.29848795959366647</v>
      </c>
    </row>
    <row r="203" spans="1:45" ht="14.25" customHeight="1" x14ac:dyDescent="0.2">
      <c r="A203" s="58">
        <v>21205920</v>
      </c>
      <c r="B203" s="59" t="s">
        <v>401</v>
      </c>
      <c r="C203" s="59" t="s">
        <v>388</v>
      </c>
      <c r="D203" s="73">
        <v>-73.963888890000007</v>
      </c>
      <c r="E203" s="73">
        <v>4.8208333330000004</v>
      </c>
      <c r="F203" s="58">
        <v>2650</v>
      </c>
      <c r="G203" s="58">
        <v>25</v>
      </c>
      <c r="H203" s="58">
        <v>25758</v>
      </c>
      <c r="I203" s="60" t="s">
        <v>68</v>
      </c>
      <c r="J203" s="60" t="s">
        <v>402</v>
      </c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>
        <v>18.2</v>
      </c>
      <c r="AJ203" s="56"/>
      <c r="AK203" s="56"/>
      <c r="AL203" s="56"/>
      <c r="AM203" s="56"/>
      <c r="AN203" s="56"/>
      <c r="AO203" s="56"/>
      <c r="AP203" s="58">
        <f t="shared" si="9"/>
        <v>1</v>
      </c>
      <c r="AQ203" s="71" t="str">
        <f t="shared" si="10"/>
        <v/>
      </c>
      <c r="AR203" s="71">
        <f>IFERROR(VLOOKUP(A203,Climatologia_TMED!A:U,9+$E$2,FALSE),"")</f>
        <v>14.17004352278545</v>
      </c>
      <c r="AS203" s="71" t="str">
        <f t="shared" si="11"/>
        <v/>
      </c>
    </row>
    <row r="204" spans="1:45" ht="14.25" customHeight="1" x14ac:dyDescent="0.2">
      <c r="A204" s="58">
        <v>21205940</v>
      </c>
      <c r="B204" s="59" t="s">
        <v>403</v>
      </c>
      <c r="C204" s="59" t="s">
        <v>388</v>
      </c>
      <c r="D204" s="73">
        <v>-74.380560000000003</v>
      </c>
      <c r="E204" s="73">
        <v>4.8321100000000001</v>
      </c>
      <c r="F204" s="58">
        <v>2590</v>
      </c>
      <c r="G204" s="58">
        <v>25</v>
      </c>
      <c r="H204" s="58">
        <v>25269</v>
      </c>
      <c r="I204" s="60" t="s">
        <v>68</v>
      </c>
      <c r="J204" s="60" t="s">
        <v>404</v>
      </c>
      <c r="K204" s="56">
        <v>13.55</v>
      </c>
      <c r="L204" s="56">
        <v>12.85</v>
      </c>
      <c r="M204" s="56">
        <v>14.15</v>
      </c>
      <c r="N204" s="56">
        <v>13.75</v>
      </c>
      <c r="O204" s="56">
        <v>13.55</v>
      </c>
      <c r="P204" s="56">
        <v>14.8</v>
      </c>
      <c r="Q204" s="56">
        <v>12.6</v>
      </c>
      <c r="R204" s="56">
        <v>13.7</v>
      </c>
      <c r="S204" s="56">
        <v>14.05</v>
      </c>
      <c r="T204" s="56">
        <v>15.4</v>
      </c>
      <c r="U204" s="56">
        <v>13.8</v>
      </c>
      <c r="V204" s="56">
        <v>14.8</v>
      </c>
      <c r="W204" s="56">
        <v>13.7</v>
      </c>
      <c r="X204" s="56">
        <v>14.75</v>
      </c>
      <c r="Y204" s="56">
        <v>12.25</v>
      </c>
      <c r="Z204" s="56">
        <v>15.9</v>
      </c>
      <c r="AA204" s="56">
        <v>14.75</v>
      </c>
      <c r="AB204" s="56">
        <v>14.8</v>
      </c>
      <c r="AC204" s="56"/>
      <c r="AD204" s="56"/>
      <c r="AE204" s="56">
        <v>13.6</v>
      </c>
      <c r="AF204" s="56">
        <v>14.5</v>
      </c>
      <c r="AG204" s="56">
        <v>14.7</v>
      </c>
      <c r="AH204" s="56">
        <v>14.95</v>
      </c>
      <c r="AI204" s="56">
        <v>14.8</v>
      </c>
      <c r="AJ204" s="56">
        <v>14.2</v>
      </c>
      <c r="AK204" s="56">
        <v>13.85</v>
      </c>
      <c r="AL204" s="56">
        <v>14.8</v>
      </c>
      <c r="AM204" s="56"/>
      <c r="AN204" s="56"/>
      <c r="AO204" s="56"/>
      <c r="AP204" s="58">
        <f t="shared" si="9"/>
        <v>26</v>
      </c>
      <c r="AQ204" s="71">
        <f t="shared" si="10"/>
        <v>14.175000000000001</v>
      </c>
      <c r="AR204" s="71" t="str">
        <f>IFERROR(VLOOKUP(A204,Climatologia_TMED!A:U,9+$E$2,FALSE),"")</f>
        <v/>
      </c>
      <c r="AS204" s="71" t="str">
        <f t="shared" si="11"/>
        <v/>
      </c>
    </row>
    <row r="205" spans="1:45" ht="14.25" customHeight="1" x14ac:dyDescent="0.2">
      <c r="A205" s="58">
        <v>21206260</v>
      </c>
      <c r="B205" s="59" t="s">
        <v>405</v>
      </c>
      <c r="C205" s="59" t="s">
        <v>388</v>
      </c>
      <c r="D205" s="73">
        <v>-74.049722220000007</v>
      </c>
      <c r="E205" s="73">
        <v>4.7986388890000002</v>
      </c>
      <c r="F205" s="58">
        <v>2570</v>
      </c>
      <c r="G205" s="58">
        <v>11</v>
      </c>
      <c r="H205" s="58">
        <v>11001</v>
      </c>
      <c r="I205" s="60" t="s">
        <v>406</v>
      </c>
      <c r="J205" s="60" t="s">
        <v>407</v>
      </c>
      <c r="K205" s="56"/>
      <c r="L205" s="56">
        <v>14.266666666666669</v>
      </c>
      <c r="M205" s="56"/>
      <c r="N205" s="56">
        <v>15.6</v>
      </c>
      <c r="O205" s="56">
        <v>15.133333333333329</v>
      </c>
      <c r="P205" s="56">
        <v>15.133333333333329</v>
      </c>
      <c r="Q205" s="56">
        <v>14.4</v>
      </c>
      <c r="R205" s="56">
        <v>14.66666666666667</v>
      </c>
      <c r="S205" s="56"/>
      <c r="T205" s="56"/>
      <c r="U205" s="56">
        <v>15.06666666666667</v>
      </c>
      <c r="V205" s="56">
        <v>14.8</v>
      </c>
      <c r="W205" s="56">
        <v>15.2</v>
      </c>
      <c r="X205" s="56">
        <v>15.733333333333331</v>
      </c>
      <c r="Y205" s="56"/>
      <c r="Z205" s="56"/>
      <c r="AA205" s="56"/>
      <c r="AB205" s="56"/>
      <c r="AC205" s="56"/>
      <c r="AD205" s="56">
        <v>15.4</v>
      </c>
      <c r="AE205" s="56">
        <v>15.06666666666667</v>
      </c>
      <c r="AF205" s="56">
        <v>15.133333333333329</v>
      </c>
      <c r="AG205" s="56"/>
      <c r="AH205" s="56"/>
      <c r="AI205" s="56">
        <v>15.2</v>
      </c>
      <c r="AJ205" s="56">
        <v>15.133333333333329</v>
      </c>
      <c r="AK205" s="56">
        <v>14.8</v>
      </c>
      <c r="AL205" s="56">
        <v>14.866666666666671</v>
      </c>
      <c r="AM205" s="56">
        <v>14.33333333333333</v>
      </c>
      <c r="AN205" s="56"/>
      <c r="AO205" s="56"/>
      <c r="AP205" s="58">
        <f t="shared" si="9"/>
        <v>18</v>
      </c>
      <c r="AQ205" s="71">
        <f t="shared" si="10"/>
        <v>14.996296296296297</v>
      </c>
      <c r="AR205" s="71">
        <f>IFERROR(VLOOKUP(A205,Climatologia_TMED!A:U,9+$E$2,FALSE),"")</f>
        <v>13.97136450157239</v>
      </c>
      <c r="AS205" s="71">
        <f t="shared" si="11"/>
        <v>1.0249317947239067</v>
      </c>
    </row>
    <row r="206" spans="1:45" ht="14.25" customHeight="1" x14ac:dyDescent="0.2">
      <c r="A206" s="58">
        <v>21206600</v>
      </c>
      <c r="B206" s="59" t="s">
        <v>408</v>
      </c>
      <c r="C206" s="59" t="s">
        <v>388</v>
      </c>
      <c r="D206" s="73">
        <v>-74.102247000000006</v>
      </c>
      <c r="E206" s="73">
        <v>4.786594</v>
      </c>
      <c r="F206" s="58">
        <v>2590</v>
      </c>
      <c r="G206" s="58">
        <v>11</v>
      </c>
      <c r="H206" s="58">
        <v>11001</v>
      </c>
      <c r="I206" s="60" t="s">
        <v>406</v>
      </c>
      <c r="J206" s="60" t="s">
        <v>407</v>
      </c>
      <c r="K206" s="56"/>
      <c r="L206" s="56">
        <v>14.35</v>
      </c>
      <c r="M206" s="56">
        <v>15.75</v>
      </c>
      <c r="N206" s="56">
        <v>15.05</v>
      </c>
      <c r="O206" s="56">
        <v>14.6</v>
      </c>
      <c r="P206" s="56">
        <v>14.4</v>
      </c>
      <c r="Q206" s="56">
        <v>14.8</v>
      </c>
      <c r="R206" s="56">
        <v>13.95</v>
      </c>
      <c r="S206" s="56">
        <v>14.7</v>
      </c>
      <c r="T206" s="56">
        <v>16.7</v>
      </c>
      <c r="U206" s="56">
        <v>14.4</v>
      </c>
      <c r="V206" s="56">
        <v>13.8</v>
      </c>
      <c r="W206" s="56">
        <v>14.35</v>
      </c>
      <c r="X206" s="56">
        <v>15.15</v>
      </c>
      <c r="Y206" s="56">
        <v>16.2</v>
      </c>
      <c r="Z206" s="56">
        <v>15.55</v>
      </c>
      <c r="AA206" s="56"/>
      <c r="AB206" s="56">
        <v>15.6</v>
      </c>
      <c r="AC206" s="56">
        <v>15.1</v>
      </c>
      <c r="AD206" s="56">
        <v>14.9</v>
      </c>
      <c r="AE206" s="56">
        <v>14.7</v>
      </c>
      <c r="AF206" s="56">
        <v>15.8</v>
      </c>
      <c r="AG206" s="56">
        <v>15.55</v>
      </c>
      <c r="AH206" s="56"/>
      <c r="AI206" s="56">
        <v>15.35</v>
      </c>
      <c r="AJ206" s="56">
        <v>15.75</v>
      </c>
      <c r="AK206" s="56">
        <v>15.45</v>
      </c>
      <c r="AL206" s="56">
        <v>15.95</v>
      </c>
      <c r="AM206" s="56">
        <v>13.9</v>
      </c>
      <c r="AN206" s="56"/>
      <c r="AO206" s="56"/>
      <c r="AP206" s="58">
        <f t="shared" si="9"/>
        <v>26</v>
      </c>
      <c r="AQ206" s="71">
        <f t="shared" si="10"/>
        <v>15.069230769230769</v>
      </c>
      <c r="AR206" s="71" t="str">
        <f>IFERROR(VLOOKUP(A206,Climatologia_TMED!A:U,9+$E$2,FALSE),"")</f>
        <v/>
      </c>
      <c r="AS206" s="71" t="str">
        <f t="shared" si="11"/>
        <v/>
      </c>
    </row>
    <row r="207" spans="1:45" ht="14.25" customHeight="1" x14ac:dyDescent="0.2">
      <c r="A207" s="58">
        <v>21206650</v>
      </c>
      <c r="B207" s="59" t="s">
        <v>409</v>
      </c>
      <c r="C207" s="59" t="s">
        <v>388</v>
      </c>
      <c r="D207" s="73">
        <v>-74.088222221999999</v>
      </c>
      <c r="E207" s="73">
        <v>4.5167527779999999</v>
      </c>
      <c r="F207" s="58">
        <v>3100</v>
      </c>
      <c r="G207" s="58">
        <v>11</v>
      </c>
      <c r="H207" s="58">
        <v>11001</v>
      </c>
      <c r="I207" s="60" t="s">
        <v>406</v>
      </c>
      <c r="J207" s="60" t="s">
        <v>407</v>
      </c>
      <c r="K207" s="56">
        <v>11.05</v>
      </c>
      <c r="L207" s="56">
        <v>10.9</v>
      </c>
      <c r="M207" s="56">
        <v>11.2</v>
      </c>
      <c r="N207" s="56">
        <v>11.15</v>
      </c>
      <c r="O207" s="56">
        <v>11.15</v>
      </c>
      <c r="P207" s="56">
        <v>11.1</v>
      </c>
      <c r="Q207" s="56">
        <v>10.7</v>
      </c>
      <c r="R207" s="56">
        <v>10.65</v>
      </c>
      <c r="S207" s="56">
        <v>10.35</v>
      </c>
      <c r="T207" s="56">
        <v>10.95</v>
      </c>
      <c r="U207" s="56">
        <v>11.4</v>
      </c>
      <c r="V207" s="56">
        <v>11.45</v>
      </c>
      <c r="W207" s="56">
        <v>11.45</v>
      </c>
      <c r="X207" s="56">
        <v>11.6</v>
      </c>
      <c r="Y207" s="56">
        <v>11.15</v>
      </c>
      <c r="Z207" s="56">
        <v>10.95</v>
      </c>
      <c r="AA207" s="56">
        <v>11.25</v>
      </c>
      <c r="AB207" s="56">
        <v>11.7</v>
      </c>
      <c r="AC207" s="56">
        <v>11.6</v>
      </c>
      <c r="AD207" s="56">
        <v>11.25</v>
      </c>
      <c r="AE207" s="56">
        <v>10.75</v>
      </c>
      <c r="AF207" s="56">
        <v>11.35</v>
      </c>
      <c r="AG207" s="56">
        <v>11.4</v>
      </c>
      <c r="AH207" s="56">
        <v>11.5</v>
      </c>
      <c r="AI207" s="56">
        <v>11.85</v>
      </c>
      <c r="AJ207" s="56">
        <v>11.6</v>
      </c>
      <c r="AK207" s="56">
        <v>11.35</v>
      </c>
      <c r="AL207" s="56">
        <v>10.85</v>
      </c>
      <c r="AM207" s="56">
        <v>11.1</v>
      </c>
      <c r="AN207" s="56"/>
      <c r="AO207" s="56"/>
      <c r="AP207" s="58">
        <f t="shared" si="9"/>
        <v>29</v>
      </c>
      <c r="AQ207" s="71">
        <f t="shared" si="10"/>
        <v>11.198275862068968</v>
      </c>
      <c r="AR207" s="71" t="str">
        <f>IFERROR(VLOOKUP(A207,Climatologia_TMED!A:U,9+$E$2,FALSE),"")</f>
        <v/>
      </c>
      <c r="AS207" s="71" t="str">
        <f t="shared" si="11"/>
        <v/>
      </c>
    </row>
    <row r="208" spans="1:45" ht="14.25" customHeight="1" x14ac:dyDescent="0.2">
      <c r="A208" s="58">
        <v>24015120</v>
      </c>
      <c r="B208" s="59" t="s">
        <v>410</v>
      </c>
      <c r="C208" s="59" t="s">
        <v>388</v>
      </c>
      <c r="D208" s="73">
        <v>-73.734805559999998</v>
      </c>
      <c r="E208" s="73">
        <v>5.4672777779999997</v>
      </c>
      <c r="F208" s="58">
        <v>2580</v>
      </c>
      <c r="G208" s="58">
        <v>25</v>
      </c>
      <c r="H208" s="58">
        <v>25288</v>
      </c>
      <c r="I208" s="60" t="s">
        <v>68</v>
      </c>
      <c r="J208" s="60" t="s">
        <v>411</v>
      </c>
      <c r="K208" s="56">
        <v>18</v>
      </c>
      <c r="L208" s="56">
        <v>17.8</v>
      </c>
      <c r="M208" s="56">
        <v>17.05</v>
      </c>
      <c r="N208" s="56">
        <v>15.45</v>
      </c>
      <c r="O208" s="56">
        <v>15.55</v>
      </c>
      <c r="P208" s="56">
        <v>16.149999999999999</v>
      </c>
      <c r="Q208" s="56">
        <v>15.4</v>
      </c>
      <c r="R208" s="56">
        <v>16.399999999999999</v>
      </c>
      <c r="S208" s="56">
        <v>14.5</v>
      </c>
      <c r="T208" s="56"/>
      <c r="U208" s="56">
        <v>15.1</v>
      </c>
      <c r="V208" s="56">
        <v>16.5</v>
      </c>
      <c r="W208" s="56">
        <v>16.600000000000001</v>
      </c>
      <c r="X208" s="56">
        <v>16.7</v>
      </c>
      <c r="Y208" s="56">
        <v>17.25</v>
      </c>
      <c r="Z208" s="56">
        <v>17.5</v>
      </c>
      <c r="AA208" s="56">
        <v>17.2</v>
      </c>
      <c r="AB208" s="56">
        <v>15.95</v>
      </c>
      <c r="AC208" s="56">
        <v>16.55</v>
      </c>
      <c r="AD208" s="56">
        <v>17.05</v>
      </c>
      <c r="AE208" s="56">
        <v>15.25</v>
      </c>
      <c r="AF208" s="56">
        <v>17.25</v>
      </c>
      <c r="AG208" s="56"/>
      <c r="AH208" s="56"/>
      <c r="AI208" s="56">
        <v>16.2</v>
      </c>
      <c r="AJ208" s="56">
        <v>15.85</v>
      </c>
      <c r="AK208" s="56">
        <v>16.8</v>
      </c>
      <c r="AL208" s="56">
        <v>17.45</v>
      </c>
      <c r="AM208" s="56">
        <v>15.85</v>
      </c>
      <c r="AN208" s="56"/>
      <c r="AO208" s="56"/>
      <c r="AP208" s="58">
        <f t="shared" si="9"/>
        <v>26</v>
      </c>
      <c r="AQ208" s="71">
        <f t="shared" si="10"/>
        <v>16.436538461538461</v>
      </c>
      <c r="AR208" s="71">
        <f>IFERROR(VLOOKUP(A208,Climatologia_TMED!A:U,9+$E$2,FALSE),"")</f>
        <v>14.87783875390013</v>
      </c>
      <c r="AS208" s="71">
        <f t="shared" si="11"/>
        <v>1.5586997076383309</v>
      </c>
    </row>
    <row r="209" spans="1:45" ht="14.25" customHeight="1" x14ac:dyDescent="0.2">
      <c r="A209" s="58">
        <v>35025060</v>
      </c>
      <c r="B209" s="59" t="s">
        <v>412</v>
      </c>
      <c r="C209" s="59" t="s">
        <v>388</v>
      </c>
      <c r="D209" s="73">
        <v>-73.995885000000001</v>
      </c>
      <c r="E209" s="73">
        <v>4.587059</v>
      </c>
      <c r="F209" s="58">
        <v>3195</v>
      </c>
      <c r="G209" s="58">
        <v>25</v>
      </c>
      <c r="H209" s="58">
        <v>25181</v>
      </c>
      <c r="I209" s="60" t="s">
        <v>68</v>
      </c>
      <c r="J209" s="60" t="s">
        <v>413</v>
      </c>
      <c r="K209" s="56">
        <v>9.35</v>
      </c>
      <c r="L209" s="56">
        <v>9.15</v>
      </c>
      <c r="M209" s="56">
        <v>9.3000000000000007</v>
      </c>
      <c r="N209" s="56">
        <v>9.75</v>
      </c>
      <c r="O209" s="56">
        <v>9.1000000000000014</v>
      </c>
      <c r="P209" s="56">
        <v>9.6</v>
      </c>
      <c r="Q209" s="56">
        <v>9.0500000000000007</v>
      </c>
      <c r="R209" s="56">
        <v>9</v>
      </c>
      <c r="S209" s="56">
        <v>9.3999999999999986</v>
      </c>
      <c r="T209" s="56">
        <v>9.6000000000000014</v>
      </c>
      <c r="U209" s="56">
        <v>8.6</v>
      </c>
      <c r="V209" s="56">
        <v>8.9250000000000007</v>
      </c>
      <c r="W209" s="56">
        <v>8.9499999999999993</v>
      </c>
      <c r="X209" s="56">
        <v>9.3000000000000007</v>
      </c>
      <c r="Y209" s="56">
        <v>10.050000000000001</v>
      </c>
      <c r="Z209" s="56">
        <v>10</v>
      </c>
      <c r="AA209" s="56">
        <v>9.3500000000000014</v>
      </c>
      <c r="AB209" s="56">
        <v>9.3500000000000014</v>
      </c>
      <c r="AC209" s="56">
        <v>9.75</v>
      </c>
      <c r="AD209" s="56">
        <v>9.4499999999999993</v>
      </c>
      <c r="AE209" s="56">
        <v>9.1999999999999993</v>
      </c>
      <c r="AF209" s="56">
        <v>8.9</v>
      </c>
      <c r="AG209" s="56">
        <v>9.25</v>
      </c>
      <c r="AH209" s="56">
        <v>9.3249999999999993</v>
      </c>
      <c r="AI209" s="56">
        <v>9.8000000000000007</v>
      </c>
      <c r="AJ209" s="56">
        <v>9.3000000000000007</v>
      </c>
      <c r="AK209" s="56">
        <v>9.6999999999999993</v>
      </c>
      <c r="AL209" s="56">
        <v>9.8000000000000007</v>
      </c>
      <c r="AM209" s="56"/>
      <c r="AN209" s="56"/>
      <c r="AO209" s="56"/>
      <c r="AP209" s="58">
        <f t="shared" si="9"/>
        <v>28</v>
      </c>
      <c r="AQ209" s="71">
        <f t="shared" si="10"/>
        <v>9.367857142857142</v>
      </c>
      <c r="AR209" s="71">
        <f>IFERROR(VLOOKUP(A209,Climatologia_TMED!A:U,9+$E$2,FALSE),"")</f>
        <v>8.4915806131949179</v>
      </c>
      <c r="AS209" s="71">
        <f t="shared" si="11"/>
        <v>0.87627652966222414</v>
      </c>
    </row>
    <row r="210" spans="1:45" ht="14.25" customHeight="1" x14ac:dyDescent="0.2">
      <c r="A210" s="58">
        <v>47075010</v>
      </c>
      <c r="B210" s="59" t="s">
        <v>414</v>
      </c>
      <c r="C210" s="59" t="s">
        <v>388</v>
      </c>
      <c r="D210" s="73">
        <v>-72.789583332999996</v>
      </c>
      <c r="E210" s="73">
        <v>-1.4446111109999999</v>
      </c>
      <c r="F210" s="58">
        <v>160</v>
      </c>
      <c r="G210" s="58">
        <v>91</v>
      </c>
      <c r="H210" s="58">
        <v>91405</v>
      </c>
      <c r="I210" s="60" t="s">
        <v>93</v>
      </c>
      <c r="J210" s="60" t="s">
        <v>414</v>
      </c>
      <c r="K210" s="56">
        <v>27.333333333333329</v>
      </c>
      <c r="L210" s="56">
        <v>25.4</v>
      </c>
      <c r="M210" s="56">
        <v>24.733333333333331</v>
      </c>
      <c r="N210" s="56">
        <v>25.533333333333331</v>
      </c>
      <c r="O210" s="56">
        <v>25.8</v>
      </c>
      <c r="P210" s="56">
        <v>25.8</v>
      </c>
      <c r="Q210" s="56">
        <v>26.6</v>
      </c>
      <c r="R210" s="56">
        <v>26.333333333333329</v>
      </c>
      <c r="S210" s="56">
        <v>25.93333333333333</v>
      </c>
      <c r="T210" s="56">
        <v>25.13333333333334</v>
      </c>
      <c r="U210" s="56">
        <v>24.066666666666659</v>
      </c>
      <c r="V210" s="56">
        <v>23.06666666666667</v>
      </c>
      <c r="W210" s="56">
        <v>24.533333333333331</v>
      </c>
      <c r="X210" s="56">
        <v>25.93333333333333</v>
      </c>
      <c r="Y210" s="56">
        <v>25.266666666666669</v>
      </c>
      <c r="Z210" s="56">
        <v>25.8</v>
      </c>
      <c r="AA210" s="56">
        <v>26.333333333333329</v>
      </c>
      <c r="AB210" s="56">
        <v>27</v>
      </c>
      <c r="AC210" s="56">
        <v>26.733333333333331</v>
      </c>
      <c r="AD210" s="56">
        <v>26.6</v>
      </c>
      <c r="AE210" s="56">
        <v>24.666666666666671</v>
      </c>
      <c r="AF210" s="56">
        <v>24.4</v>
      </c>
      <c r="AG210" s="56">
        <v>24.333333333333329</v>
      </c>
      <c r="AH210" s="56">
        <v>24.93333333333333</v>
      </c>
      <c r="AI210" s="56">
        <v>25.333333333333329</v>
      </c>
      <c r="AJ210" s="56">
        <v>25.13333333333334</v>
      </c>
      <c r="AK210" s="56">
        <v>25.2</v>
      </c>
      <c r="AL210" s="56">
        <v>25.466666666666669</v>
      </c>
      <c r="AM210" s="56">
        <v>25.6</v>
      </c>
      <c r="AN210" s="56"/>
      <c r="AO210" s="56"/>
      <c r="AP210" s="58">
        <f t="shared" si="9"/>
        <v>29</v>
      </c>
      <c r="AQ210" s="71">
        <f t="shared" si="10"/>
        <v>25.482758620689655</v>
      </c>
      <c r="AR210" s="71" t="str">
        <f>IFERROR(VLOOKUP(A210,Climatologia_TMED!A:U,9+$E$2,FALSE),"")</f>
        <v/>
      </c>
      <c r="AS210" s="71" t="str">
        <f t="shared" si="11"/>
        <v/>
      </c>
    </row>
  </sheetData>
  <conditionalFormatting sqref="K5:AO210">
    <cfRule type="cellIs" dxfId="6" priority="5" operator="equal">
      <formula>""</formula>
    </cfRule>
    <cfRule type="cellIs" dxfId="5" priority="142" stopIfTrue="1" operator="between">
      <formula>40</formula>
      <formula>500</formula>
    </cfRule>
    <cfRule type="cellIs" dxfId="4" priority="158" stopIfTrue="1" operator="between">
      <formula>-9.9</formula>
      <formula>-500</formula>
    </cfRule>
  </conditionalFormatting>
  <conditionalFormatting sqref="U2:U4 W4 Y4 AA4 AC4">
    <cfRule type="cellIs" dxfId="3" priority="8912" stopIfTrue="1" operator="equal">
      <formula>1</formula>
    </cfRule>
  </conditionalFormatting>
  <conditionalFormatting sqref="AP5:AP210">
    <cfRule type="cellIs" dxfId="2" priority="6" operator="lessThan">
      <formula>14</formula>
    </cfRule>
  </conditionalFormatting>
  <conditionalFormatting sqref="AR1">
    <cfRule type="cellIs" dxfId="1" priority="13606" stopIfTrue="1" operator="between">
      <formula>0.1</formula>
      <formula>10</formula>
    </cfRule>
    <cfRule type="cellIs" dxfId="0" priority="13607" stopIfTrue="1" operator="greaterThan">
      <formula>"0.1"</formula>
    </cfRule>
  </conditionalFormatting>
  <pageMargins left="1.43" right="0.74803149606299213" top="0.98425196850393704" bottom="0.98425196850393704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Q163"/>
  <sheetViews>
    <sheetView workbookViewId="0">
      <selection activeCell="T1" sqref="T1"/>
    </sheetView>
  </sheetViews>
  <sheetFormatPr baseColWidth="10" defaultRowHeight="12.75" x14ac:dyDescent="0.2"/>
  <sheetData>
    <row r="1" spans="1:43" x14ac:dyDescent="0.2">
      <c r="A1" t="s">
        <v>415</v>
      </c>
      <c r="B1" t="s">
        <v>416</v>
      </c>
      <c r="C1" t="s">
        <v>417</v>
      </c>
      <c r="D1" t="s">
        <v>418</v>
      </c>
      <c r="E1" t="s">
        <v>419</v>
      </c>
      <c r="F1" t="s">
        <v>420</v>
      </c>
      <c r="G1" t="s">
        <v>421</v>
      </c>
      <c r="H1" t="s">
        <v>422</v>
      </c>
      <c r="I1" t="s">
        <v>423</v>
      </c>
      <c r="J1" t="s">
        <v>424</v>
      </c>
      <c r="K1" t="s">
        <v>425</v>
      </c>
      <c r="L1" t="s">
        <v>426</v>
      </c>
      <c r="M1" t="s">
        <v>427</v>
      </c>
      <c r="N1" t="s">
        <v>428</v>
      </c>
      <c r="O1" t="s">
        <v>429</v>
      </c>
      <c r="P1" t="s">
        <v>430</v>
      </c>
      <c r="Q1" t="s">
        <v>431</v>
      </c>
      <c r="R1" t="s">
        <v>432</v>
      </c>
      <c r="S1" t="s">
        <v>433</v>
      </c>
      <c r="T1" t="s">
        <v>434</v>
      </c>
      <c r="U1" t="s">
        <v>435</v>
      </c>
      <c r="V1" t="s">
        <v>436</v>
      </c>
      <c r="W1" t="s">
        <v>437</v>
      </c>
      <c r="X1" t="s">
        <v>438</v>
      </c>
      <c r="Y1" t="s">
        <v>439</v>
      </c>
      <c r="Z1" t="s">
        <v>440</v>
      </c>
      <c r="AA1" t="s">
        <v>441</v>
      </c>
      <c r="AB1" t="s">
        <v>442</v>
      </c>
      <c r="AC1" t="s">
        <v>443</v>
      </c>
      <c r="AD1" t="s">
        <v>444</v>
      </c>
      <c r="AE1" t="s">
        <v>445</v>
      </c>
      <c r="AF1" t="s">
        <v>446</v>
      </c>
      <c r="AG1" t="s">
        <v>447</v>
      </c>
      <c r="AH1" t="s">
        <v>448</v>
      </c>
      <c r="AI1" t="s">
        <v>449</v>
      </c>
      <c r="AJ1" t="s">
        <v>450</v>
      </c>
      <c r="AK1" t="s">
        <v>451</v>
      </c>
      <c r="AL1" t="s">
        <v>452</v>
      </c>
      <c r="AM1" t="s">
        <v>453</v>
      </c>
      <c r="AN1" t="s">
        <v>454</v>
      </c>
      <c r="AO1" t="s">
        <v>455</v>
      </c>
      <c r="AP1" t="s">
        <v>456</v>
      </c>
      <c r="AQ1" t="s">
        <v>457</v>
      </c>
    </row>
    <row r="2" spans="1:43" x14ac:dyDescent="0.2">
      <c r="A2">
        <v>51025090</v>
      </c>
      <c r="B2" t="s">
        <v>458</v>
      </c>
      <c r="C2" t="s">
        <v>77</v>
      </c>
      <c r="D2" t="s">
        <v>459</v>
      </c>
      <c r="E2" t="s">
        <v>260</v>
      </c>
      <c r="F2" t="s">
        <v>460</v>
      </c>
      <c r="G2" t="s">
        <v>461</v>
      </c>
      <c r="H2" t="s">
        <v>462</v>
      </c>
      <c r="I2" t="s">
        <v>439</v>
      </c>
      <c r="J2">
        <v>26.86666666666666</v>
      </c>
      <c r="K2">
        <v>26.166666666666671</v>
      </c>
      <c r="L2">
        <v>26.06666666666667</v>
      </c>
      <c r="M2">
        <v>25.033333333333331</v>
      </c>
      <c r="N2">
        <v>26.63333333333334</v>
      </c>
      <c r="O2">
        <v>26.6</v>
      </c>
      <c r="P2">
        <v>26.466666666666669</v>
      </c>
      <c r="Q2">
        <v>27.066666666666659</v>
      </c>
      <c r="R2">
        <v>26.733333333333331</v>
      </c>
      <c r="S2">
        <v>26.966666666666669</v>
      </c>
      <c r="T2">
        <v>26.466666666666669</v>
      </c>
      <c r="U2">
        <v>26.666666666666671</v>
      </c>
      <c r="V2">
        <v>26.233333333333331</v>
      </c>
      <c r="W2">
        <v>26.266666666666669</v>
      </c>
      <c r="X2">
        <v>25.666666666666671</v>
      </c>
      <c r="Y2">
        <v>26.833333333333329</v>
      </c>
      <c r="Z2">
        <v>27.333333333333329</v>
      </c>
      <c r="AA2">
        <v>26.633333333333329</v>
      </c>
      <c r="AB2">
        <v>27.06666666666667</v>
      </c>
      <c r="AC2">
        <v>27.6</v>
      </c>
      <c r="AD2">
        <v>27.43333333333333</v>
      </c>
      <c r="AE2">
        <v>24.8</v>
      </c>
      <c r="AF2">
        <v>26.533333333333331</v>
      </c>
      <c r="AG2">
        <v>27.2</v>
      </c>
      <c r="AH2">
        <v>26.9</v>
      </c>
      <c r="AI2">
        <v>25.833333333333329</v>
      </c>
      <c r="AJ2">
        <v>26.8</v>
      </c>
      <c r="AK2">
        <v>27.2</v>
      </c>
      <c r="AL2">
        <v>26.36666666666666</v>
      </c>
      <c r="AM2">
        <v>26.7</v>
      </c>
      <c r="AN2">
        <v>26.3</v>
      </c>
      <c r="AP2">
        <v>26.56236559139785</v>
      </c>
    </row>
    <row r="3" spans="1:43" x14ac:dyDescent="0.2">
      <c r="A3">
        <v>52055210</v>
      </c>
      <c r="B3" t="s">
        <v>463</v>
      </c>
      <c r="C3" t="s">
        <v>77</v>
      </c>
      <c r="D3" t="s">
        <v>270</v>
      </c>
      <c r="E3" t="s">
        <v>260</v>
      </c>
      <c r="F3" t="s">
        <v>460</v>
      </c>
      <c r="G3" t="s">
        <v>464</v>
      </c>
      <c r="H3" t="s">
        <v>465</v>
      </c>
      <c r="I3" t="s">
        <v>466</v>
      </c>
      <c r="J3">
        <v>13.733333333333331</v>
      </c>
      <c r="K3">
        <v>14</v>
      </c>
      <c r="L3">
        <v>14.66666666666667</v>
      </c>
      <c r="M3">
        <v>14.133333333333329</v>
      </c>
      <c r="N3">
        <v>12.6</v>
      </c>
      <c r="O3">
        <v>13.93333333333333</v>
      </c>
      <c r="P3">
        <v>14.46666666666667</v>
      </c>
      <c r="Q3">
        <v>11.866666666666671</v>
      </c>
      <c r="R3">
        <v>13.66666666666667</v>
      </c>
      <c r="S3">
        <v>14.46666666666667</v>
      </c>
      <c r="T3">
        <v>12.866666666666671</v>
      </c>
      <c r="U3">
        <v>12.53333333333333</v>
      </c>
      <c r="V3">
        <v>13.6</v>
      </c>
      <c r="W3">
        <v>13.2</v>
      </c>
      <c r="X3">
        <v>13.06666666666667</v>
      </c>
      <c r="Y3">
        <v>13.266666666666669</v>
      </c>
      <c r="Z3">
        <v>13.93333333333333</v>
      </c>
      <c r="AA3">
        <v>13.733333333333331</v>
      </c>
      <c r="AB3">
        <v>15.8</v>
      </c>
      <c r="AC3">
        <v>13.866666666666671</v>
      </c>
      <c r="AD3">
        <v>14.53333333333333</v>
      </c>
      <c r="AE3">
        <v>12.266666666666669</v>
      </c>
      <c r="AF3">
        <v>13.2</v>
      </c>
      <c r="AG3">
        <v>13.6</v>
      </c>
      <c r="AH3">
        <v>13.8</v>
      </c>
      <c r="AI3">
        <v>13.46666666666667</v>
      </c>
      <c r="AJ3">
        <v>13.133333333333329</v>
      </c>
      <c r="AK3">
        <v>13.06666666666667</v>
      </c>
      <c r="AL3">
        <v>13.4</v>
      </c>
      <c r="AM3">
        <v>13.133333333333329</v>
      </c>
      <c r="AN3">
        <v>14.06666666666667</v>
      </c>
      <c r="AP3">
        <v>13.58279569892473</v>
      </c>
    </row>
    <row r="4" spans="1:43" x14ac:dyDescent="0.2">
      <c r="A4">
        <v>53045040</v>
      </c>
      <c r="B4" t="s">
        <v>467</v>
      </c>
      <c r="C4" t="s">
        <v>178</v>
      </c>
      <c r="D4" t="s">
        <v>297</v>
      </c>
      <c r="E4" t="s">
        <v>260</v>
      </c>
      <c r="F4" t="s">
        <v>460</v>
      </c>
      <c r="G4" t="s">
        <v>468</v>
      </c>
      <c r="H4" t="s">
        <v>469</v>
      </c>
      <c r="I4" t="s">
        <v>470</v>
      </c>
      <c r="J4">
        <v>26.333333333333329</v>
      </c>
      <c r="K4">
        <v>24.8</v>
      </c>
      <c r="L4">
        <v>26.733333333333331</v>
      </c>
      <c r="M4">
        <v>26.333333333333329</v>
      </c>
      <c r="N4">
        <v>25.333333333333329</v>
      </c>
      <c r="O4">
        <v>25.333333333333329</v>
      </c>
      <c r="P4">
        <v>25.466666666666669</v>
      </c>
      <c r="R4">
        <v>26.666666666666671</v>
      </c>
      <c r="S4">
        <v>26.333333333333329</v>
      </c>
      <c r="T4">
        <v>24.6</v>
      </c>
      <c r="U4">
        <v>25.666666666666671</v>
      </c>
      <c r="V4">
        <v>25.6</v>
      </c>
      <c r="W4">
        <v>25.733333333333331</v>
      </c>
      <c r="X4">
        <v>25</v>
      </c>
      <c r="Y4">
        <v>25.8</v>
      </c>
      <c r="Z4">
        <v>26.266666666666669</v>
      </c>
      <c r="AA4">
        <v>27.266666666666669</v>
      </c>
      <c r="AB4">
        <v>24.86666666666666</v>
      </c>
      <c r="AC4">
        <v>26.333333333333329</v>
      </c>
      <c r="AD4">
        <v>25.6</v>
      </c>
      <c r="AE4">
        <v>24</v>
      </c>
      <c r="AF4">
        <v>26.43333333333333</v>
      </c>
      <c r="AG4">
        <v>26.766666666666669</v>
      </c>
      <c r="AH4">
        <v>26.666666666666671</v>
      </c>
      <c r="AI4">
        <v>25.86666666666666</v>
      </c>
      <c r="AJ4">
        <v>26.8</v>
      </c>
      <c r="AK4">
        <v>26.4</v>
      </c>
      <c r="AL4">
        <v>25.4</v>
      </c>
      <c r="AM4">
        <v>25.8</v>
      </c>
      <c r="AN4">
        <v>26.466666666666669</v>
      </c>
      <c r="AP4">
        <v>25.888888888888879</v>
      </c>
    </row>
    <row r="5" spans="1:43" x14ac:dyDescent="0.2">
      <c r="A5">
        <v>35025110</v>
      </c>
      <c r="B5" t="s">
        <v>471</v>
      </c>
      <c r="C5" t="s">
        <v>90</v>
      </c>
      <c r="D5" t="s">
        <v>91</v>
      </c>
      <c r="E5" t="s">
        <v>147</v>
      </c>
      <c r="F5" t="s">
        <v>460</v>
      </c>
      <c r="G5" t="s">
        <v>472</v>
      </c>
      <c r="H5" t="s">
        <v>473</v>
      </c>
      <c r="I5" t="s">
        <v>474</v>
      </c>
      <c r="L5">
        <v>25.7</v>
      </c>
      <c r="M5">
        <v>28.25</v>
      </c>
      <c r="N5">
        <v>25.75</v>
      </c>
      <c r="O5">
        <v>23.4</v>
      </c>
      <c r="P5">
        <v>25.05</v>
      </c>
      <c r="Q5">
        <v>27.9</v>
      </c>
      <c r="R5">
        <v>27.35</v>
      </c>
      <c r="S5">
        <v>26.6</v>
      </c>
      <c r="T5">
        <v>26.3</v>
      </c>
      <c r="U5">
        <v>26.7</v>
      </c>
      <c r="V5">
        <v>24.1</v>
      </c>
      <c r="W5">
        <v>25.45</v>
      </c>
      <c r="X5">
        <v>25.5</v>
      </c>
      <c r="Y5">
        <v>25.45</v>
      </c>
      <c r="Z5">
        <v>27.1</v>
      </c>
      <c r="AA5">
        <v>27</v>
      </c>
      <c r="AB5">
        <v>27.75</v>
      </c>
      <c r="AC5">
        <v>28.2</v>
      </c>
      <c r="AD5">
        <v>28.1</v>
      </c>
      <c r="AE5">
        <v>27.05</v>
      </c>
      <c r="AH5">
        <v>28.5</v>
      </c>
      <c r="AI5">
        <v>27.15</v>
      </c>
      <c r="AJ5">
        <v>26.05</v>
      </c>
      <c r="AK5">
        <v>26.5</v>
      </c>
      <c r="AL5">
        <v>25.9</v>
      </c>
      <c r="AM5">
        <v>24.7</v>
      </c>
      <c r="AN5">
        <v>25.4</v>
      </c>
      <c r="AP5">
        <v>26.403703703703702</v>
      </c>
    </row>
    <row r="6" spans="1:43" x14ac:dyDescent="0.2">
      <c r="A6">
        <v>31095030</v>
      </c>
      <c r="B6" t="s">
        <v>475</v>
      </c>
      <c r="C6" t="s">
        <v>151</v>
      </c>
      <c r="D6" t="s">
        <v>152</v>
      </c>
      <c r="E6" t="s">
        <v>147</v>
      </c>
      <c r="F6" t="s">
        <v>460</v>
      </c>
      <c r="G6" t="s">
        <v>476</v>
      </c>
      <c r="H6" t="s">
        <v>477</v>
      </c>
      <c r="I6" t="s">
        <v>478</v>
      </c>
      <c r="Z6">
        <v>27.35</v>
      </c>
      <c r="AA6">
        <v>26.45</v>
      </c>
      <c r="AB6">
        <v>28.15</v>
      </c>
      <c r="AC6">
        <v>28.7</v>
      </c>
      <c r="AD6">
        <v>29</v>
      </c>
      <c r="AE6">
        <v>26</v>
      </c>
      <c r="AF6">
        <v>28.35</v>
      </c>
      <c r="AG6">
        <v>26.05</v>
      </c>
      <c r="AH6">
        <v>26.1</v>
      </c>
      <c r="AI6">
        <v>26.5</v>
      </c>
      <c r="AJ6">
        <v>28.15</v>
      </c>
      <c r="AK6">
        <v>26.2</v>
      </c>
      <c r="AL6">
        <v>27</v>
      </c>
      <c r="AM6">
        <v>25.5</v>
      </c>
      <c r="AN6">
        <v>27.1</v>
      </c>
      <c r="AP6">
        <v>27.106666666666669</v>
      </c>
    </row>
    <row r="7" spans="1:43" x14ac:dyDescent="0.2">
      <c r="A7">
        <v>35215020</v>
      </c>
      <c r="B7" t="s">
        <v>479</v>
      </c>
      <c r="C7" t="s">
        <v>163</v>
      </c>
      <c r="D7" t="s">
        <v>252</v>
      </c>
      <c r="E7" t="s">
        <v>208</v>
      </c>
      <c r="F7" t="s">
        <v>460</v>
      </c>
      <c r="G7" t="s">
        <v>480</v>
      </c>
      <c r="H7" t="s">
        <v>481</v>
      </c>
      <c r="I7" t="s">
        <v>482</v>
      </c>
      <c r="J7">
        <v>30.6</v>
      </c>
      <c r="K7">
        <v>29.06666666666667</v>
      </c>
      <c r="L7">
        <v>25.733333333333331</v>
      </c>
      <c r="M7">
        <v>27.533333333333331</v>
      </c>
      <c r="N7">
        <v>28.4</v>
      </c>
      <c r="O7">
        <v>27.2</v>
      </c>
      <c r="P7">
        <v>27.066666666666659</v>
      </c>
      <c r="Q7">
        <v>28.666666666666671</v>
      </c>
      <c r="R7">
        <v>28</v>
      </c>
      <c r="S7">
        <v>29.2</v>
      </c>
      <c r="T7">
        <v>25.733333333333331</v>
      </c>
      <c r="U7">
        <v>28.333333333333329</v>
      </c>
      <c r="V7">
        <v>27.4</v>
      </c>
      <c r="W7">
        <v>27.533333333333331</v>
      </c>
      <c r="X7">
        <v>27.266666666666669</v>
      </c>
      <c r="Y7">
        <v>29.13333333333334</v>
      </c>
      <c r="Z7">
        <v>29.933333333333341</v>
      </c>
      <c r="AA7">
        <v>29.466666666666669</v>
      </c>
      <c r="AB7">
        <v>29.933333333333341</v>
      </c>
      <c r="AC7">
        <v>29.533333333333331</v>
      </c>
      <c r="AD7">
        <v>29.466666666666669</v>
      </c>
      <c r="AE7">
        <v>29.466666666666669</v>
      </c>
      <c r="AF7">
        <v>30.13333333333334</v>
      </c>
      <c r="AG7">
        <v>31.13333333333334</v>
      </c>
      <c r="AH7">
        <v>30.733333333333331</v>
      </c>
      <c r="AI7">
        <v>29.6</v>
      </c>
      <c r="AJ7">
        <v>29.06666666666667</v>
      </c>
      <c r="AK7">
        <v>29.6</v>
      </c>
      <c r="AL7">
        <v>30.13333333333334</v>
      </c>
      <c r="AM7">
        <v>26.86666666666666</v>
      </c>
      <c r="AN7">
        <v>27.2</v>
      </c>
      <c r="AP7">
        <v>28.681720430107529</v>
      </c>
    </row>
    <row r="8" spans="1:43" x14ac:dyDescent="0.2">
      <c r="A8">
        <v>24035430</v>
      </c>
      <c r="B8" t="s">
        <v>483</v>
      </c>
      <c r="C8" t="s">
        <v>209</v>
      </c>
      <c r="D8" t="s">
        <v>237</v>
      </c>
      <c r="E8" t="s">
        <v>208</v>
      </c>
      <c r="F8" t="s">
        <v>460</v>
      </c>
      <c r="G8" t="s">
        <v>484</v>
      </c>
      <c r="H8" t="s">
        <v>485</v>
      </c>
      <c r="I8" t="s">
        <v>486</v>
      </c>
      <c r="J8">
        <v>15.25</v>
      </c>
      <c r="K8">
        <v>14.85</v>
      </c>
      <c r="L8">
        <v>13.9</v>
      </c>
      <c r="M8">
        <v>14.65</v>
      </c>
      <c r="N8">
        <v>13.3</v>
      </c>
      <c r="O8">
        <v>14.6</v>
      </c>
      <c r="P8">
        <v>13.95</v>
      </c>
      <c r="Q8">
        <v>13.65</v>
      </c>
      <c r="R8">
        <v>15.1</v>
      </c>
      <c r="S8">
        <v>14.35</v>
      </c>
      <c r="T8">
        <v>14.35</v>
      </c>
      <c r="U8">
        <v>14.3</v>
      </c>
      <c r="V8">
        <v>15.6</v>
      </c>
      <c r="W8">
        <v>14.4</v>
      </c>
      <c r="X8">
        <v>15.45</v>
      </c>
      <c r="Y8">
        <v>16.05</v>
      </c>
      <c r="Z8">
        <v>12.7</v>
      </c>
      <c r="AA8">
        <v>13.35</v>
      </c>
      <c r="AB8">
        <v>15.3</v>
      </c>
      <c r="AC8">
        <v>15.9</v>
      </c>
      <c r="AD8">
        <v>17.05</v>
      </c>
      <c r="AE8">
        <v>15.8</v>
      </c>
      <c r="AF8">
        <v>14.55</v>
      </c>
      <c r="AG8">
        <v>16.350000000000001</v>
      </c>
      <c r="AH8">
        <v>15.7</v>
      </c>
      <c r="AI8">
        <v>14.15</v>
      </c>
      <c r="AJ8">
        <v>13.574999999999999</v>
      </c>
      <c r="AK8">
        <v>15.3</v>
      </c>
      <c r="AL8">
        <v>15.7</v>
      </c>
      <c r="AM8">
        <v>15.3</v>
      </c>
      <c r="AN8">
        <v>15.15</v>
      </c>
      <c r="AP8">
        <v>14.82661290322581</v>
      </c>
    </row>
    <row r="9" spans="1:43" x14ac:dyDescent="0.2">
      <c r="A9">
        <v>25025002</v>
      </c>
      <c r="B9" t="s">
        <v>487</v>
      </c>
      <c r="C9" t="s">
        <v>26</v>
      </c>
      <c r="D9" t="s">
        <v>202</v>
      </c>
      <c r="E9" t="s">
        <v>195</v>
      </c>
      <c r="F9" t="s">
        <v>460</v>
      </c>
      <c r="G9" t="s">
        <v>488</v>
      </c>
      <c r="H9" t="s">
        <v>489</v>
      </c>
      <c r="I9" t="s">
        <v>448</v>
      </c>
      <c r="K9">
        <v>27.65</v>
      </c>
      <c r="L9">
        <v>27.45</v>
      </c>
      <c r="M9">
        <v>27.9</v>
      </c>
      <c r="N9">
        <v>26.8</v>
      </c>
      <c r="O9">
        <v>27.4</v>
      </c>
      <c r="P9">
        <v>27.8</v>
      </c>
      <c r="Q9">
        <v>28.95</v>
      </c>
      <c r="R9">
        <v>28.45</v>
      </c>
      <c r="S9">
        <v>27.95</v>
      </c>
      <c r="T9">
        <v>27.9</v>
      </c>
      <c r="U9">
        <v>27.75</v>
      </c>
      <c r="V9">
        <v>28.1</v>
      </c>
      <c r="W9">
        <v>27.55</v>
      </c>
      <c r="X9">
        <v>26.45</v>
      </c>
      <c r="Y9">
        <v>28.65</v>
      </c>
      <c r="Z9">
        <v>28.1</v>
      </c>
      <c r="AA9">
        <v>28.85</v>
      </c>
      <c r="AB9">
        <v>28.7</v>
      </c>
      <c r="AC9">
        <v>29.1</v>
      </c>
      <c r="AD9">
        <v>28</v>
      </c>
      <c r="AE9">
        <v>28.4</v>
      </c>
      <c r="AF9">
        <v>26.2</v>
      </c>
      <c r="AG9">
        <v>28.25</v>
      </c>
      <c r="AH9">
        <v>28.45</v>
      </c>
      <c r="AI9">
        <v>28.35</v>
      </c>
      <c r="AJ9">
        <v>28.95</v>
      </c>
      <c r="AK9">
        <v>26.5</v>
      </c>
      <c r="AL9">
        <v>28.5</v>
      </c>
      <c r="AM9">
        <v>29.05</v>
      </c>
      <c r="AN9">
        <v>29.05</v>
      </c>
      <c r="AP9">
        <v>28.04</v>
      </c>
    </row>
    <row r="10" spans="1:43" x14ac:dyDescent="0.2">
      <c r="A10">
        <v>29015000</v>
      </c>
      <c r="B10" t="s">
        <v>490</v>
      </c>
      <c r="C10" t="s">
        <v>491</v>
      </c>
      <c r="D10" t="s">
        <v>138</v>
      </c>
      <c r="E10" t="s">
        <v>115</v>
      </c>
      <c r="F10" t="s">
        <v>460</v>
      </c>
      <c r="G10" t="s">
        <v>492</v>
      </c>
      <c r="H10" t="s">
        <v>493</v>
      </c>
      <c r="I10" t="s">
        <v>494</v>
      </c>
      <c r="J10">
        <v>30.25</v>
      </c>
      <c r="K10">
        <v>28.6</v>
      </c>
      <c r="L10">
        <v>28.3</v>
      </c>
      <c r="M10">
        <v>28.35</v>
      </c>
      <c r="N10">
        <v>28.15</v>
      </c>
      <c r="O10">
        <v>28.05</v>
      </c>
      <c r="P10">
        <v>28.7</v>
      </c>
      <c r="Q10">
        <v>27.25</v>
      </c>
      <c r="R10">
        <v>29.8</v>
      </c>
      <c r="S10">
        <v>29.2</v>
      </c>
      <c r="T10">
        <v>29</v>
      </c>
      <c r="U10">
        <v>28.25</v>
      </c>
      <c r="V10">
        <v>28.35</v>
      </c>
      <c r="W10">
        <v>27.7</v>
      </c>
      <c r="X10">
        <v>28.3</v>
      </c>
      <c r="AC10">
        <v>29.4</v>
      </c>
      <c r="AD10">
        <v>29.6</v>
      </c>
      <c r="AE10">
        <v>29.2</v>
      </c>
      <c r="AF10">
        <v>27.8</v>
      </c>
      <c r="AG10">
        <v>27.75</v>
      </c>
      <c r="AH10">
        <v>29.3</v>
      </c>
      <c r="AI10">
        <v>30.8</v>
      </c>
      <c r="AJ10">
        <v>27.7</v>
      </c>
      <c r="AK10">
        <v>27.15</v>
      </c>
      <c r="AL10">
        <v>28.05</v>
      </c>
      <c r="AM10">
        <v>27.6</v>
      </c>
      <c r="AN10">
        <v>28.45</v>
      </c>
      <c r="AP10">
        <v>28.55740740740741</v>
      </c>
    </row>
    <row r="11" spans="1:43" x14ac:dyDescent="0.2">
      <c r="A11">
        <v>35235050</v>
      </c>
      <c r="B11" t="s">
        <v>495</v>
      </c>
      <c r="C11" t="s">
        <v>163</v>
      </c>
      <c r="D11" t="s">
        <v>256</v>
      </c>
      <c r="E11" t="s">
        <v>208</v>
      </c>
      <c r="F11" t="s">
        <v>460</v>
      </c>
      <c r="G11" t="s">
        <v>496</v>
      </c>
      <c r="H11" t="s">
        <v>497</v>
      </c>
      <c r="I11" t="s">
        <v>498</v>
      </c>
      <c r="J11">
        <v>24.533333333333331</v>
      </c>
      <c r="K11">
        <v>24.066666666666659</v>
      </c>
      <c r="L11">
        <v>23.733333333333331</v>
      </c>
      <c r="M11">
        <v>24.733333333333331</v>
      </c>
      <c r="N11">
        <v>23.666666666666671</v>
      </c>
      <c r="O11">
        <v>23</v>
      </c>
      <c r="P11">
        <v>23.4</v>
      </c>
      <c r="Q11">
        <v>23.933333333333341</v>
      </c>
      <c r="R11">
        <v>24.13333333333334</v>
      </c>
      <c r="S11">
        <v>23.666666666666671</v>
      </c>
      <c r="U11">
        <v>23.666666666666671</v>
      </c>
      <c r="X11">
        <v>22.766666666666669</v>
      </c>
      <c r="Y11">
        <v>23.93333333333333</v>
      </c>
      <c r="Z11">
        <v>23.733333333333331</v>
      </c>
      <c r="AA11">
        <v>24.13333333333334</v>
      </c>
      <c r="AB11">
        <v>24.93333333333333</v>
      </c>
      <c r="AC11">
        <v>23.733333333333331</v>
      </c>
      <c r="AD11">
        <v>23.93333333333333</v>
      </c>
      <c r="AE11">
        <v>23.13333333333334</v>
      </c>
      <c r="AF11">
        <v>24.266666666666669</v>
      </c>
      <c r="AL11">
        <v>23.733333333333331</v>
      </c>
      <c r="AM11">
        <v>23.333333333333329</v>
      </c>
      <c r="AN11">
        <v>23.733333333333331</v>
      </c>
      <c r="AP11">
        <v>23.821739130434789</v>
      </c>
    </row>
    <row r="12" spans="1:43" x14ac:dyDescent="0.2">
      <c r="A12">
        <v>35075040</v>
      </c>
      <c r="B12" t="s">
        <v>499</v>
      </c>
      <c r="C12" t="s">
        <v>209</v>
      </c>
      <c r="D12" t="s">
        <v>244</v>
      </c>
      <c r="E12" t="s">
        <v>208</v>
      </c>
      <c r="F12" t="s">
        <v>460</v>
      </c>
      <c r="G12" t="s">
        <v>500</v>
      </c>
      <c r="H12" t="s">
        <v>501</v>
      </c>
      <c r="I12" t="s">
        <v>502</v>
      </c>
      <c r="J12">
        <v>18.333333333333329</v>
      </c>
      <c r="K12">
        <v>18.13333333333334</v>
      </c>
      <c r="L12">
        <v>17.399999999999999</v>
      </c>
      <c r="M12">
        <v>18.93333333333333</v>
      </c>
      <c r="N12">
        <v>17.866666666666671</v>
      </c>
      <c r="O12">
        <v>17.533333333333331</v>
      </c>
      <c r="P12">
        <v>17.06666666666667</v>
      </c>
      <c r="Q12">
        <v>17.466666666666669</v>
      </c>
      <c r="R12">
        <v>18.466666666666669</v>
      </c>
      <c r="S12">
        <v>18.06666666666667</v>
      </c>
      <c r="T12">
        <v>16.866666666666671</v>
      </c>
      <c r="U12">
        <v>17.733333333333331</v>
      </c>
      <c r="V12">
        <v>17.533333333333331</v>
      </c>
      <c r="W12">
        <v>17.06666666666667</v>
      </c>
      <c r="X12">
        <v>17.733333333333331</v>
      </c>
      <c r="Y12">
        <v>18.86666666666666</v>
      </c>
      <c r="Z12">
        <v>19.466666666666669</v>
      </c>
      <c r="AA12">
        <v>18.733333333333331</v>
      </c>
      <c r="AB12">
        <v>18.133333333333329</v>
      </c>
      <c r="AC12">
        <v>19.533333333333331</v>
      </c>
      <c r="AD12">
        <v>18.93333333333333</v>
      </c>
      <c r="AE12">
        <v>18.2</v>
      </c>
      <c r="AF12">
        <v>19.133333333333329</v>
      </c>
      <c r="AG12">
        <v>18.466666666666669</v>
      </c>
      <c r="AH12">
        <v>19.2</v>
      </c>
      <c r="AI12">
        <v>18.600000000000001</v>
      </c>
      <c r="AJ12">
        <v>19.600000000000001</v>
      </c>
      <c r="AK12">
        <v>18.866666666666671</v>
      </c>
      <c r="AL12">
        <v>17.93333333333333</v>
      </c>
      <c r="AM12">
        <v>17.666666666666671</v>
      </c>
      <c r="AN12">
        <v>18.266666666666669</v>
      </c>
      <c r="AP12">
        <v>18.251612903225801</v>
      </c>
    </row>
    <row r="13" spans="1:43" x14ac:dyDescent="0.2">
      <c r="A13">
        <v>23125060</v>
      </c>
      <c r="B13" t="s">
        <v>503</v>
      </c>
      <c r="C13" t="s">
        <v>44</v>
      </c>
      <c r="D13" t="s">
        <v>197</v>
      </c>
      <c r="E13" t="s">
        <v>299</v>
      </c>
      <c r="F13" t="s">
        <v>460</v>
      </c>
      <c r="G13" t="s">
        <v>504</v>
      </c>
      <c r="H13" t="s">
        <v>505</v>
      </c>
      <c r="I13" t="s">
        <v>506</v>
      </c>
      <c r="J13">
        <v>22.15</v>
      </c>
      <c r="K13">
        <v>19</v>
      </c>
      <c r="L13">
        <v>19.649999999999999</v>
      </c>
      <c r="M13">
        <v>19.850000000000001</v>
      </c>
      <c r="N13">
        <v>19.3</v>
      </c>
      <c r="O13">
        <v>18.149999999999999</v>
      </c>
      <c r="P13">
        <v>19.5</v>
      </c>
      <c r="Q13">
        <v>20.100000000000001</v>
      </c>
      <c r="R13">
        <v>19.75</v>
      </c>
      <c r="S13">
        <v>18.600000000000001</v>
      </c>
      <c r="T13">
        <v>18.25</v>
      </c>
      <c r="U13">
        <v>17.899999999999999</v>
      </c>
      <c r="V13">
        <v>19.55</v>
      </c>
      <c r="W13">
        <v>19.5</v>
      </c>
      <c r="X13">
        <v>19</v>
      </c>
      <c r="Y13">
        <v>18.25</v>
      </c>
      <c r="Z13">
        <v>19.649999999999999</v>
      </c>
      <c r="AA13">
        <v>20.75</v>
      </c>
      <c r="AB13">
        <v>20.350000000000001</v>
      </c>
      <c r="AC13">
        <v>20.350000000000001</v>
      </c>
      <c r="AD13">
        <v>20.25</v>
      </c>
      <c r="AE13">
        <v>19.25</v>
      </c>
      <c r="AF13">
        <v>19.75</v>
      </c>
      <c r="AG13">
        <v>19.149999999999999</v>
      </c>
      <c r="AH13">
        <v>20.100000000000001</v>
      </c>
      <c r="AI13">
        <v>19.350000000000001</v>
      </c>
      <c r="AJ13">
        <v>18.95</v>
      </c>
      <c r="AK13">
        <v>19.75</v>
      </c>
      <c r="AL13">
        <v>19.45</v>
      </c>
      <c r="AM13">
        <v>18.7</v>
      </c>
      <c r="AN13">
        <v>19.350000000000001</v>
      </c>
      <c r="AP13">
        <v>19.472580645161301</v>
      </c>
    </row>
    <row r="14" spans="1:43" x14ac:dyDescent="0.2">
      <c r="A14">
        <v>23195180</v>
      </c>
      <c r="B14" t="s">
        <v>507</v>
      </c>
      <c r="C14" t="s">
        <v>300</v>
      </c>
      <c r="D14" t="s">
        <v>326</v>
      </c>
      <c r="E14" t="s">
        <v>299</v>
      </c>
      <c r="F14" t="s">
        <v>460</v>
      </c>
      <c r="G14" t="s">
        <v>508</v>
      </c>
      <c r="H14" t="s">
        <v>509</v>
      </c>
      <c r="I14" t="s">
        <v>510</v>
      </c>
      <c r="Q14">
        <v>17.93333333333333</v>
      </c>
      <c r="R14">
        <v>17.8</v>
      </c>
      <c r="S14">
        <v>16.733333333333331</v>
      </c>
      <c r="V14">
        <v>16.86666666666666</v>
      </c>
      <c r="X14">
        <v>18.2</v>
      </c>
      <c r="Y14">
        <v>16.06666666666667</v>
      </c>
      <c r="Z14">
        <v>18.600000000000001</v>
      </c>
      <c r="AA14">
        <v>19.06666666666667</v>
      </c>
      <c r="AB14">
        <v>17.600000000000001</v>
      </c>
      <c r="AC14">
        <v>17.13333333333334</v>
      </c>
      <c r="AD14">
        <v>16.600000000000001</v>
      </c>
      <c r="AE14">
        <v>17.600000000000001</v>
      </c>
      <c r="AJ14">
        <v>16.2</v>
      </c>
      <c r="AM14">
        <v>17.8</v>
      </c>
      <c r="AN14">
        <v>16.666666666666671</v>
      </c>
      <c r="AP14">
        <v>17.391111111111108</v>
      </c>
    </row>
    <row r="15" spans="1:43" x14ac:dyDescent="0.2">
      <c r="A15">
        <v>16025030</v>
      </c>
      <c r="B15" t="s">
        <v>511</v>
      </c>
      <c r="C15" t="s">
        <v>300</v>
      </c>
      <c r="D15" t="s">
        <v>305</v>
      </c>
      <c r="E15" t="s">
        <v>299</v>
      </c>
      <c r="F15" t="s">
        <v>460</v>
      </c>
      <c r="G15" t="s">
        <v>512</v>
      </c>
      <c r="H15" t="s">
        <v>513</v>
      </c>
      <c r="I15" t="s">
        <v>514</v>
      </c>
      <c r="J15">
        <v>23.333333333333329</v>
      </c>
      <c r="K15">
        <v>23</v>
      </c>
      <c r="L15">
        <v>23.2</v>
      </c>
      <c r="M15">
        <v>24.733333333333331</v>
      </c>
      <c r="N15">
        <v>22.266666666666669</v>
      </c>
      <c r="O15">
        <v>21.8</v>
      </c>
      <c r="P15">
        <v>21.93333333333333</v>
      </c>
      <c r="Q15">
        <v>22</v>
      </c>
      <c r="R15">
        <v>23.333333333333329</v>
      </c>
      <c r="S15">
        <v>21.6</v>
      </c>
      <c r="T15">
        <v>22</v>
      </c>
      <c r="U15">
        <v>21.333333333333329</v>
      </c>
      <c r="V15">
        <v>20.8</v>
      </c>
      <c r="W15">
        <v>23</v>
      </c>
      <c r="X15">
        <v>24.666666666666671</v>
      </c>
      <c r="Y15">
        <v>23.8</v>
      </c>
      <c r="Z15">
        <v>23.666666666666671</v>
      </c>
      <c r="AA15">
        <v>23.86666666666666</v>
      </c>
      <c r="AB15">
        <v>22.133333333333329</v>
      </c>
      <c r="AC15">
        <v>21.93333333333333</v>
      </c>
      <c r="AD15">
        <v>20.466666666666669</v>
      </c>
      <c r="AE15">
        <v>22.4</v>
      </c>
      <c r="AF15">
        <v>23</v>
      </c>
      <c r="AG15">
        <v>22.466666666666669</v>
      </c>
      <c r="AH15">
        <v>21.533333333333331</v>
      </c>
      <c r="AI15">
        <v>22.6</v>
      </c>
      <c r="AJ15">
        <v>21.466666666666669</v>
      </c>
      <c r="AK15">
        <v>20.6</v>
      </c>
      <c r="AL15">
        <v>20.733333333333331</v>
      </c>
      <c r="AM15">
        <v>22.2</v>
      </c>
      <c r="AN15">
        <v>22.86666666666666</v>
      </c>
      <c r="AP15">
        <v>22.41075268817205</v>
      </c>
    </row>
    <row r="16" spans="1:43" x14ac:dyDescent="0.2">
      <c r="A16">
        <v>12015020</v>
      </c>
      <c r="B16" t="s">
        <v>515</v>
      </c>
      <c r="C16" t="s">
        <v>52</v>
      </c>
      <c r="D16" t="s">
        <v>98</v>
      </c>
      <c r="E16" t="s">
        <v>96</v>
      </c>
      <c r="F16" t="s">
        <v>460</v>
      </c>
      <c r="G16" t="s">
        <v>516</v>
      </c>
      <c r="H16" t="s">
        <v>517</v>
      </c>
      <c r="I16" t="s">
        <v>518</v>
      </c>
      <c r="K16">
        <v>26</v>
      </c>
      <c r="L16">
        <v>25.5</v>
      </c>
      <c r="M16">
        <v>23.9</v>
      </c>
      <c r="N16">
        <v>24.65</v>
      </c>
      <c r="O16">
        <v>24.7</v>
      </c>
      <c r="P16">
        <v>27.4</v>
      </c>
      <c r="Q16">
        <v>27.3</v>
      </c>
      <c r="R16">
        <v>26.25</v>
      </c>
      <c r="S16">
        <v>24.85</v>
      </c>
      <c r="T16">
        <v>25.55</v>
      </c>
      <c r="U16">
        <v>24.3</v>
      </c>
      <c r="V16">
        <v>25.7</v>
      </c>
      <c r="W16">
        <v>25.75</v>
      </c>
      <c r="X16">
        <v>25.25</v>
      </c>
      <c r="Y16">
        <v>26.8</v>
      </c>
      <c r="Z16">
        <v>26.9</v>
      </c>
      <c r="AA16">
        <v>27.4</v>
      </c>
      <c r="AB16">
        <v>26.4</v>
      </c>
      <c r="AC16">
        <v>26.9</v>
      </c>
      <c r="AD16">
        <v>27.15</v>
      </c>
      <c r="AE16">
        <v>26.7</v>
      </c>
      <c r="AF16">
        <v>25.9</v>
      </c>
      <c r="AG16">
        <v>24.85</v>
      </c>
      <c r="AH16">
        <v>27.2</v>
      </c>
      <c r="AI16">
        <v>27.75</v>
      </c>
      <c r="AJ16">
        <v>26.4</v>
      </c>
      <c r="AK16">
        <v>26.25</v>
      </c>
      <c r="AL16">
        <v>26.45</v>
      </c>
      <c r="AM16">
        <v>25.8</v>
      </c>
      <c r="AN16">
        <v>25.35</v>
      </c>
      <c r="AP16">
        <v>26.04333333333334</v>
      </c>
    </row>
    <row r="17" spans="1:42" x14ac:dyDescent="0.2">
      <c r="A17">
        <v>16025010</v>
      </c>
      <c r="B17" t="s">
        <v>519</v>
      </c>
      <c r="C17" t="s">
        <v>300</v>
      </c>
      <c r="D17" t="s">
        <v>50</v>
      </c>
      <c r="E17" t="s">
        <v>299</v>
      </c>
      <c r="F17" t="s">
        <v>460</v>
      </c>
      <c r="G17" t="s">
        <v>520</v>
      </c>
      <c r="H17" t="s">
        <v>521</v>
      </c>
      <c r="I17" t="s">
        <v>522</v>
      </c>
      <c r="J17">
        <v>28.13333333333334</v>
      </c>
      <c r="K17">
        <v>29.333333333333329</v>
      </c>
      <c r="L17">
        <v>27.93333333333333</v>
      </c>
      <c r="M17">
        <v>27.86666666666666</v>
      </c>
      <c r="N17">
        <v>25.2</v>
      </c>
      <c r="O17">
        <v>23.86666666666666</v>
      </c>
      <c r="P17">
        <v>24.6</v>
      </c>
      <c r="Q17">
        <v>26.333333333333329</v>
      </c>
      <c r="R17">
        <v>26.266666666666669</v>
      </c>
      <c r="S17">
        <v>25.2</v>
      </c>
      <c r="T17">
        <v>25.36666666666666</v>
      </c>
      <c r="U17">
        <v>24.8</v>
      </c>
      <c r="V17">
        <v>24.666666666666671</v>
      </c>
      <c r="W17">
        <v>27.066666666666659</v>
      </c>
      <c r="X17">
        <v>29.93333333333333</v>
      </c>
      <c r="Y17">
        <v>27.733333333333331</v>
      </c>
      <c r="Z17">
        <v>28.6</v>
      </c>
      <c r="AA17">
        <v>26.6</v>
      </c>
      <c r="AB17">
        <v>27.733333333333331</v>
      </c>
      <c r="AC17">
        <v>25.733333333333331</v>
      </c>
      <c r="AD17">
        <v>25.466666666666669</v>
      </c>
      <c r="AE17">
        <v>25.8</v>
      </c>
      <c r="AF17">
        <v>26.533333333333331</v>
      </c>
      <c r="AG17">
        <v>25.86666666666666</v>
      </c>
      <c r="AH17">
        <v>25.6</v>
      </c>
      <c r="AI17">
        <v>26.266666666666669</v>
      </c>
      <c r="AJ17">
        <v>25.333333333333329</v>
      </c>
      <c r="AK17">
        <v>24.533333333333331</v>
      </c>
      <c r="AL17">
        <v>26.6</v>
      </c>
      <c r="AM17">
        <v>26.533333333333331</v>
      </c>
      <c r="AN17">
        <v>27.733333333333331</v>
      </c>
      <c r="AP17">
        <v>26.42688172043011</v>
      </c>
    </row>
    <row r="18" spans="1:42" x14ac:dyDescent="0.2">
      <c r="A18">
        <v>15085030</v>
      </c>
      <c r="B18" t="s">
        <v>523</v>
      </c>
      <c r="C18" t="s">
        <v>35</v>
      </c>
      <c r="D18" t="s">
        <v>200</v>
      </c>
      <c r="E18" t="s">
        <v>195</v>
      </c>
      <c r="F18" t="s">
        <v>460</v>
      </c>
      <c r="G18" t="s">
        <v>524</v>
      </c>
      <c r="H18" t="s">
        <v>525</v>
      </c>
      <c r="I18" t="s">
        <v>526</v>
      </c>
      <c r="P18">
        <v>26.65</v>
      </c>
      <c r="Q18">
        <v>27.1</v>
      </c>
      <c r="R18">
        <v>26.9</v>
      </c>
      <c r="S18">
        <v>26.85</v>
      </c>
      <c r="T18">
        <v>27.35</v>
      </c>
      <c r="U18">
        <v>26.85</v>
      </c>
      <c r="V18">
        <v>27.3</v>
      </c>
      <c r="W18">
        <v>26.8</v>
      </c>
      <c r="X18">
        <v>27.85</v>
      </c>
      <c r="Y18">
        <v>28.25</v>
      </c>
      <c r="Z18">
        <v>28.25</v>
      </c>
      <c r="AA18">
        <v>27.8</v>
      </c>
      <c r="AB18">
        <v>27.4</v>
      </c>
      <c r="AC18">
        <v>27.5</v>
      </c>
      <c r="AD18">
        <v>27.55</v>
      </c>
      <c r="AE18">
        <v>27.2</v>
      </c>
      <c r="AF18">
        <v>28.4</v>
      </c>
      <c r="AG18">
        <v>28.4</v>
      </c>
      <c r="AH18">
        <v>28.3</v>
      </c>
      <c r="AI18">
        <v>27.8</v>
      </c>
      <c r="AJ18">
        <v>27.5</v>
      </c>
      <c r="AK18">
        <v>26.85</v>
      </c>
      <c r="AL18">
        <v>27.2</v>
      </c>
      <c r="AM18">
        <v>27.05</v>
      </c>
      <c r="AN18">
        <v>28.15</v>
      </c>
      <c r="AP18">
        <v>27.489999999999991</v>
      </c>
    </row>
    <row r="19" spans="1:42" x14ac:dyDescent="0.2">
      <c r="A19">
        <v>27015260</v>
      </c>
      <c r="B19" t="s">
        <v>527</v>
      </c>
      <c r="C19" t="s">
        <v>52</v>
      </c>
      <c r="D19" t="s">
        <v>113</v>
      </c>
      <c r="E19" t="s">
        <v>96</v>
      </c>
      <c r="F19" t="s">
        <v>460</v>
      </c>
      <c r="G19" t="s">
        <v>528</v>
      </c>
      <c r="H19" t="s">
        <v>529</v>
      </c>
      <c r="I19" t="s">
        <v>530</v>
      </c>
      <c r="J19">
        <v>18.600000000000001</v>
      </c>
      <c r="K19">
        <v>17.533333333333331</v>
      </c>
      <c r="L19">
        <v>17.866666666666671</v>
      </c>
      <c r="M19">
        <v>17.533333333333331</v>
      </c>
      <c r="N19">
        <v>16.399999999999999</v>
      </c>
      <c r="O19">
        <v>17.266666666666669</v>
      </c>
      <c r="P19">
        <v>17.06666666666667</v>
      </c>
      <c r="Q19">
        <v>16.600000000000001</v>
      </c>
      <c r="R19">
        <v>18.333333333333329</v>
      </c>
      <c r="S19">
        <v>17.266666666666669</v>
      </c>
      <c r="T19">
        <v>17.06666666666667</v>
      </c>
      <c r="U19">
        <v>16</v>
      </c>
      <c r="V19">
        <v>16.2</v>
      </c>
      <c r="W19">
        <v>18</v>
      </c>
      <c r="X19">
        <v>17.8</v>
      </c>
      <c r="Y19">
        <v>18.2</v>
      </c>
      <c r="Z19">
        <v>20.133333333333329</v>
      </c>
      <c r="AA19">
        <v>18.600000000000001</v>
      </c>
      <c r="AB19">
        <v>19.56666666666667</v>
      </c>
      <c r="AC19">
        <v>18.2</v>
      </c>
      <c r="AD19">
        <v>20.533333333333331</v>
      </c>
      <c r="AE19">
        <v>18.8</v>
      </c>
      <c r="AF19">
        <v>17.93333333333333</v>
      </c>
      <c r="AG19">
        <v>18.2</v>
      </c>
      <c r="AH19">
        <v>17.06666666666667</v>
      </c>
      <c r="AI19">
        <v>17.600000000000001</v>
      </c>
      <c r="AJ19">
        <v>18.06666666666667</v>
      </c>
      <c r="AK19">
        <v>17.8</v>
      </c>
      <c r="AL19">
        <v>18.2</v>
      </c>
      <c r="AM19">
        <v>17.533333333333331</v>
      </c>
      <c r="AN19">
        <v>17.733333333333331</v>
      </c>
      <c r="AP19">
        <v>17.861290322580651</v>
      </c>
    </row>
    <row r="20" spans="1:42" x14ac:dyDescent="0.2">
      <c r="A20">
        <v>24055030</v>
      </c>
      <c r="B20" t="s">
        <v>531</v>
      </c>
      <c r="C20" t="s">
        <v>44</v>
      </c>
      <c r="D20" t="s">
        <v>334</v>
      </c>
      <c r="E20" t="s">
        <v>299</v>
      </c>
      <c r="F20" t="s">
        <v>460</v>
      </c>
      <c r="G20" t="s">
        <v>532</v>
      </c>
      <c r="H20" t="s">
        <v>533</v>
      </c>
      <c r="I20" t="s">
        <v>534</v>
      </c>
      <c r="J20">
        <v>19.86666666666666</v>
      </c>
      <c r="K20">
        <v>19.266666666666669</v>
      </c>
      <c r="L20">
        <v>18.93333333333333</v>
      </c>
      <c r="M20">
        <v>18.600000000000001</v>
      </c>
      <c r="N20">
        <v>19.266666666666669</v>
      </c>
      <c r="O20">
        <v>18.06666666666667</v>
      </c>
      <c r="P20">
        <v>18.866666666666671</v>
      </c>
      <c r="Q20">
        <v>19.133333333333329</v>
      </c>
      <c r="R20">
        <v>19.399999999999999</v>
      </c>
      <c r="S20">
        <v>18.866666666666671</v>
      </c>
      <c r="T20">
        <v>18.666666666666671</v>
      </c>
      <c r="U20">
        <v>17.600000000000001</v>
      </c>
      <c r="V20">
        <v>18.333333333333329</v>
      </c>
      <c r="W20">
        <v>18.86666666666666</v>
      </c>
      <c r="X20">
        <v>18.93333333333333</v>
      </c>
      <c r="Y20">
        <v>19.466666666666669</v>
      </c>
      <c r="Z20">
        <v>19.266666666666669</v>
      </c>
      <c r="AA20">
        <v>20.2</v>
      </c>
      <c r="AB20">
        <v>20.466666666666669</v>
      </c>
      <c r="AC20">
        <v>20</v>
      </c>
      <c r="AD20">
        <v>19.8</v>
      </c>
      <c r="AE20">
        <v>20.133333333333329</v>
      </c>
      <c r="AF20">
        <v>20</v>
      </c>
      <c r="AG20">
        <v>19</v>
      </c>
      <c r="AH20">
        <v>18.2</v>
      </c>
      <c r="AI20">
        <v>19.399999999999999</v>
      </c>
      <c r="AJ20">
        <v>18.666666666666671</v>
      </c>
      <c r="AK20">
        <v>19.333333333333339</v>
      </c>
      <c r="AL20">
        <v>19.06666666666667</v>
      </c>
      <c r="AM20">
        <v>19.2</v>
      </c>
      <c r="AP20">
        <v>19.162222222222219</v>
      </c>
    </row>
    <row r="21" spans="1:42" x14ac:dyDescent="0.2">
      <c r="A21">
        <v>24035400</v>
      </c>
      <c r="B21" t="s">
        <v>535</v>
      </c>
      <c r="C21" t="s">
        <v>44</v>
      </c>
      <c r="D21" t="s">
        <v>333</v>
      </c>
      <c r="E21" t="s">
        <v>299</v>
      </c>
      <c r="F21" t="s">
        <v>460</v>
      </c>
      <c r="G21" t="s">
        <v>536</v>
      </c>
      <c r="H21" t="s">
        <v>537</v>
      </c>
      <c r="I21" t="s">
        <v>538</v>
      </c>
      <c r="J21">
        <v>14.133333333333329</v>
      </c>
      <c r="K21">
        <v>14.46666666666667</v>
      </c>
      <c r="L21">
        <v>13.133333333333329</v>
      </c>
      <c r="M21">
        <v>13.133333333333329</v>
      </c>
      <c r="N21">
        <v>11.93333333333333</v>
      </c>
      <c r="O21">
        <v>13.46666666666667</v>
      </c>
      <c r="P21">
        <v>13.2</v>
      </c>
      <c r="Q21">
        <v>13.133333333333329</v>
      </c>
      <c r="R21">
        <v>13.66666666666667</v>
      </c>
      <c r="S21">
        <v>14.06666666666667</v>
      </c>
      <c r="T21">
        <v>13.66666666666667</v>
      </c>
      <c r="U21">
        <v>13.8</v>
      </c>
      <c r="V21">
        <v>13.8</v>
      </c>
      <c r="W21">
        <v>14.4</v>
      </c>
      <c r="X21">
        <v>14.33333333333333</v>
      </c>
      <c r="Y21">
        <v>15</v>
      </c>
      <c r="Z21">
        <v>15.46666666666667</v>
      </c>
      <c r="AA21">
        <v>15.06666666666667</v>
      </c>
      <c r="AB21">
        <v>15.133333333333329</v>
      </c>
      <c r="AC21">
        <v>12.53333333333333</v>
      </c>
      <c r="AD21">
        <v>14.93333333333333</v>
      </c>
      <c r="AE21">
        <v>14.06666666666667</v>
      </c>
      <c r="AF21">
        <v>13.266666666666669</v>
      </c>
      <c r="AG21">
        <v>14.33333333333333</v>
      </c>
      <c r="AH21">
        <v>13.53333333333333</v>
      </c>
      <c r="AI21">
        <v>13.33333333333333</v>
      </c>
      <c r="AJ21">
        <v>14.266666666666669</v>
      </c>
      <c r="AK21">
        <v>13.4</v>
      </c>
      <c r="AL21">
        <v>14.8</v>
      </c>
      <c r="AM21">
        <v>14.733333333333331</v>
      </c>
      <c r="AN21">
        <v>15.133333333333329</v>
      </c>
      <c r="AP21">
        <v>13.978494623655919</v>
      </c>
    </row>
    <row r="22" spans="1:42" x14ac:dyDescent="0.2">
      <c r="A22">
        <v>23155040</v>
      </c>
      <c r="B22" t="s">
        <v>539</v>
      </c>
      <c r="C22" t="s">
        <v>44</v>
      </c>
      <c r="D22" t="s">
        <v>45</v>
      </c>
      <c r="E22" t="s">
        <v>299</v>
      </c>
      <c r="F22" t="s">
        <v>460</v>
      </c>
      <c r="G22" t="s">
        <v>540</v>
      </c>
      <c r="H22" t="s">
        <v>541</v>
      </c>
      <c r="I22" t="s">
        <v>542</v>
      </c>
      <c r="M22">
        <v>25.93333333333333</v>
      </c>
      <c r="N22">
        <v>26.133333333333329</v>
      </c>
      <c r="O22">
        <v>26.333333333333329</v>
      </c>
      <c r="P22">
        <v>27.93333333333333</v>
      </c>
      <c r="Q22">
        <v>27.333333333333329</v>
      </c>
      <c r="R22">
        <v>28.466666666666669</v>
      </c>
      <c r="S22">
        <v>29.466666666666669</v>
      </c>
      <c r="T22">
        <v>27</v>
      </c>
      <c r="U22">
        <v>25.466666666666669</v>
      </c>
      <c r="V22">
        <v>27.2</v>
      </c>
      <c r="W22">
        <v>26.86666666666666</v>
      </c>
      <c r="X22">
        <v>27.533333333333331</v>
      </c>
      <c r="AB22">
        <v>28.93333333333333</v>
      </c>
      <c r="AC22">
        <v>28.466666666666669</v>
      </c>
      <c r="AD22">
        <v>28.4</v>
      </c>
      <c r="AE22">
        <v>29.13333333333334</v>
      </c>
      <c r="AF22">
        <v>28.4</v>
      </c>
      <c r="AH22">
        <v>28.2</v>
      </c>
      <c r="AI22">
        <v>27.333333333333329</v>
      </c>
      <c r="AJ22">
        <v>26.4</v>
      </c>
      <c r="AN22">
        <v>27.06666666666667</v>
      </c>
      <c r="AP22">
        <v>27.523809523809518</v>
      </c>
    </row>
    <row r="23" spans="1:42" x14ac:dyDescent="0.2">
      <c r="A23">
        <v>24035250</v>
      </c>
      <c r="B23" t="s">
        <v>543</v>
      </c>
      <c r="C23" t="s">
        <v>209</v>
      </c>
      <c r="D23" t="s">
        <v>229</v>
      </c>
      <c r="E23" t="s">
        <v>208</v>
      </c>
      <c r="F23" t="s">
        <v>460</v>
      </c>
      <c r="G23" t="s">
        <v>544</v>
      </c>
      <c r="H23" t="s">
        <v>545</v>
      </c>
      <c r="I23" t="s">
        <v>546</v>
      </c>
      <c r="J23">
        <v>14.2</v>
      </c>
      <c r="K23">
        <v>13.2</v>
      </c>
      <c r="L23">
        <v>14</v>
      </c>
      <c r="M23">
        <v>14.66666666666667</v>
      </c>
      <c r="N23">
        <v>12.6</v>
      </c>
      <c r="O23">
        <v>12.133333333333329</v>
      </c>
      <c r="P23">
        <v>12.93333333333333</v>
      </c>
      <c r="Q23">
        <v>12</v>
      </c>
      <c r="R23">
        <v>12.2</v>
      </c>
      <c r="S23">
        <v>13.4</v>
      </c>
      <c r="T23">
        <v>13</v>
      </c>
      <c r="U23">
        <v>13.266666666666669</v>
      </c>
      <c r="V23">
        <v>13.66666666666667</v>
      </c>
      <c r="W23">
        <v>13.33333333333333</v>
      </c>
      <c r="X23">
        <v>11.733333333333331</v>
      </c>
      <c r="Y23">
        <v>12.4</v>
      </c>
      <c r="Z23">
        <v>13.53333333333333</v>
      </c>
      <c r="AA23">
        <v>13.733333333333331</v>
      </c>
      <c r="AB23">
        <v>12.93333333333333</v>
      </c>
      <c r="AC23">
        <v>13.66666666666667</v>
      </c>
      <c r="AD23">
        <v>14.66666666666667</v>
      </c>
      <c r="AE23">
        <v>13.866666666666671</v>
      </c>
      <c r="AF23">
        <v>14</v>
      </c>
      <c r="AG23">
        <v>12</v>
      </c>
      <c r="AH23">
        <v>13.6</v>
      </c>
      <c r="AK23">
        <v>13.33333333333333</v>
      </c>
      <c r="AL23">
        <v>13.733333333333331</v>
      </c>
      <c r="AM23">
        <v>12.733333333333331</v>
      </c>
      <c r="AN23">
        <v>14.93333333333333</v>
      </c>
      <c r="AP23">
        <v>13.291954022988509</v>
      </c>
    </row>
    <row r="24" spans="1:42" x14ac:dyDescent="0.2">
      <c r="A24">
        <v>23085110</v>
      </c>
      <c r="B24" t="s">
        <v>547</v>
      </c>
      <c r="C24" t="s">
        <v>52</v>
      </c>
      <c r="D24" t="s">
        <v>104</v>
      </c>
      <c r="E24" t="s">
        <v>96</v>
      </c>
      <c r="F24" t="s">
        <v>460</v>
      </c>
      <c r="G24" t="s">
        <v>548</v>
      </c>
      <c r="H24" t="s">
        <v>549</v>
      </c>
      <c r="I24" t="s">
        <v>550</v>
      </c>
      <c r="J24">
        <v>19.05</v>
      </c>
      <c r="K24">
        <v>18.100000000000001</v>
      </c>
      <c r="L24">
        <v>18.05</v>
      </c>
      <c r="M24">
        <v>18</v>
      </c>
      <c r="N24">
        <v>16.399999999999999</v>
      </c>
      <c r="O24">
        <v>17.100000000000001</v>
      </c>
      <c r="P24">
        <v>17.399999999999999</v>
      </c>
      <c r="Q24">
        <v>16.95</v>
      </c>
      <c r="R24">
        <v>17.95</v>
      </c>
      <c r="S24">
        <v>17.25</v>
      </c>
      <c r="T24">
        <v>17.95</v>
      </c>
      <c r="U24">
        <v>16.95</v>
      </c>
      <c r="V24">
        <v>17.600000000000001</v>
      </c>
      <c r="W24">
        <v>18.45</v>
      </c>
      <c r="X24">
        <v>18.05</v>
      </c>
      <c r="Y24">
        <v>17.45</v>
      </c>
      <c r="Z24">
        <v>18.649999999999999</v>
      </c>
      <c r="AA24">
        <v>18.5</v>
      </c>
      <c r="AB24">
        <v>18.100000000000001</v>
      </c>
      <c r="AC24">
        <v>18.45</v>
      </c>
      <c r="AD24">
        <v>18.600000000000001</v>
      </c>
      <c r="AE24">
        <v>18.25</v>
      </c>
      <c r="AF24">
        <v>18.05</v>
      </c>
      <c r="AG24">
        <v>17.7</v>
      </c>
      <c r="AH24">
        <v>17.899999999999999</v>
      </c>
      <c r="AI24">
        <v>17.7</v>
      </c>
      <c r="AJ24">
        <v>17.5</v>
      </c>
      <c r="AK24">
        <v>18.05</v>
      </c>
      <c r="AL24">
        <v>17.75</v>
      </c>
      <c r="AM24">
        <v>18.3</v>
      </c>
      <c r="AN24">
        <v>17.55</v>
      </c>
      <c r="AP24">
        <v>17.862903225806441</v>
      </c>
    </row>
    <row r="25" spans="1:42" x14ac:dyDescent="0.2">
      <c r="A25">
        <v>24015250</v>
      </c>
      <c r="B25" t="s">
        <v>551</v>
      </c>
      <c r="C25" t="s">
        <v>44</v>
      </c>
      <c r="D25" t="s">
        <v>329</v>
      </c>
      <c r="E25" t="s">
        <v>299</v>
      </c>
      <c r="F25" t="s">
        <v>460</v>
      </c>
      <c r="G25" t="s">
        <v>552</v>
      </c>
      <c r="H25" t="s">
        <v>553</v>
      </c>
      <c r="I25" t="s">
        <v>554</v>
      </c>
      <c r="J25">
        <v>21.533333333333331</v>
      </c>
      <c r="K25">
        <v>21.06666666666667</v>
      </c>
      <c r="L25">
        <v>21.06666666666667</v>
      </c>
      <c r="M25">
        <v>20.666666666666671</v>
      </c>
      <c r="N25">
        <v>21.13333333333334</v>
      </c>
      <c r="O25">
        <v>20.666666666666671</v>
      </c>
      <c r="P25">
        <v>21</v>
      </c>
      <c r="Q25">
        <v>20.93333333333333</v>
      </c>
      <c r="R25">
        <v>21.06666666666667</v>
      </c>
      <c r="S25">
        <v>21.133333333333329</v>
      </c>
      <c r="T25">
        <v>20.866666666666671</v>
      </c>
      <c r="U25">
        <v>20.2</v>
      </c>
      <c r="V25">
        <v>20.333333333333329</v>
      </c>
      <c r="W25">
        <v>20.86666666666666</v>
      </c>
      <c r="X25">
        <v>21</v>
      </c>
      <c r="Y25">
        <v>20.93333333333333</v>
      </c>
      <c r="Z25">
        <v>21.6</v>
      </c>
      <c r="AA25">
        <v>21.6</v>
      </c>
      <c r="AB25">
        <v>21.6</v>
      </c>
      <c r="AC25">
        <v>21.06666666666667</v>
      </c>
      <c r="AD25">
        <v>21.466666666666669</v>
      </c>
      <c r="AE25">
        <v>21</v>
      </c>
      <c r="AF25">
        <v>21.533333333333331</v>
      </c>
      <c r="AG25">
        <v>20.333333333333329</v>
      </c>
      <c r="AH25">
        <v>21.133333333333329</v>
      </c>
      <c r="AI25">
        <v>21.466666666666669</v>
      </c>
      <c r="AJ25">
        <v>21</v>
      </c>
      <c r="AK25">
        <v>20.466666666666669</v>
      </c>
      <c r="AL25">
        <v>21.6</v>
      </c>
      <c r="AM25">
        <v>21.266666666666669</v>
      </c>
      <c r="AN25">
        <v>21.13333333333334</v>
      </c>
      <c r="AP25">
        <v>21.05591397849463</v>
      </c>
    </row>
    <row r="26" spans="1:42" x14ac:dyDescent="0.2">
      <c r="A26">
        <v>23125120</v>
      </c>
      <c r="B26" t="s">
        <v>555</v>
      </c>
      <c r="C26" t="s">
        <v>44</v>
      </c>
      <c r="D26" t="s">
        <v>315</v>
      </c>
      <c r="E26" t="s">
        <v>299</v>
      </c>
      <c r="F26" t="s">
        <v>460</v>
      </c>
      <c r="G26" t="s">
        <v>556</v>
      </c>
      <c r="H26" t="s">
        <v>557</v>
      </c>
      <c r="I26" t="s">
        <v>558</v>
      </c>
      <c r="J26">
        <v>28.066666666666659</v>
      </c>
      <c r="K26">
        <v>26.86666666666666</v>
      </c>
      <c r="L26">
        <v>27.6</v>
      </c>
      <c r="M26">
        <v>27.933333333333341</v>
      </c>
      <c r="N26">
        <v>26.533333333333331</v>
      </c>
      <c r="O26">
        <v>26.933333333333341</v>
      </c>
      <c r="P26">
        <v>26.93333333333333</v>
      </c>
      <c r="Q26">
        <v>26.4</v>
      </c>
      <c r="R26">
        <v>28.4</v>
      </c>
      <c r="S26">
        <v>26.266666666666669</v>
      </c>
      <c r="T26">
        <v>26.333333333333329</v>
      </c>
      <c r="U26">
        <v>25.6</v>
      </c>
      <c r="V26">
        <v>27.2</v>
      </c>
      <c r="W26">
        <v>26.533333333333331</v>
      </c>
      <c r="X26">
        <v>27.13333333333334</v>
      </c>
      <c r="Y26">
        <v>26.466666666666669</v>
      </c>
      <c r="Z26">
        <v>28.533333333333331</v>
      </c>
      <c r="AA26">
        <v>29.266666666666669</v>
      </c>
      <c r="AB26">
        <v>27.266666666666669</v>
      </c>
      <c r="AC26">
        <v>28.266666666666669</v>
      </c>
      <c r="AD26">
        <v>28.8</v>
      </c>
      <c r="AE26">
        <v>27.266666666666669</v>
      </c>
      <c r="AF26">
        <v>27.2</v>
      </c>
      <c r="AG26">
        <v>27.466666666666669</v>
      </c>
      <c r="AH26">
        <v>27.13333333333334</v>
      </c>
      <c r="AI26">
        <v>26.93333333333333</v>
      </c>
      <c r="AJ26">
        <v>26.733333333333331</v>
      </c>
      <c r="AK26">
        <v>27.4</v>
      </c>
      <c r="AL26">
        <v>27.13333333333334</v>
      </c>
      <c r="AM26">
        <v>26.333333333333329</v>
      </c>
      <c r="AN26">
        <v>26.666666666666671</v>
      </c>
      <c r="AP26">
        <v>27.21290322580645</v>
      </c>
    </row>
    <row r="27" spans="1:42" x14ac:dyDescent="0.2">
      <c r="A27">
        <v>27015090</v>
      </c>
      <c r="B27" t="s">
        <v>559</v>
      </c>
      <c r="C27" t="s">
        <v>52</v>
      </c>
      <c r="D27" t="s">
        <v>111</v>
      </c>
      <c r="E27" t="s">
        <v>96</v>
      </c>
      <c r="F27" t="s">
        <v>460</v>
      </c>
      <c r="G27" t="s">
        <v>560</v>
      </c>
      <c r="H27" t="s">
        <v>561</v>
      </c>
      <c r="I27" t="s">
        <v>562</v>
      </c>
      <c r="AK27">
        <v>23.6</v>
      </c>
      <c r="AP27">
        <v>23.6</v>
      </c>
    </row>
    <row r="28" spans="1:42" x14ac:dyDescent="0.2">
      <c r="A28">
        <v>11075020</v>
      </c>
      <c r="B28" t="s">
        <v>563</v>
      </c>
      <c r="C28" t="s">
        <v>52</v>
      </c>
      <c r="D28" t="s">
        <v>95</v>
      </c>
      <c r="E28" t="s">
        <v>96</v>
      </c>
      <c r="F28" t="s">
        <v>460</v>
      </c>
      <c r="G28" t="s">
        <v>564</v>
      </c>
      <c r="H28" t="s">
        <v>565</v>
      </c>
      <c r="I28" t="s">
        <v>566</v>
      </c>
      <c r="J28">
        <v>19.06666666666667</v>
      </c>
      <c r="K28">
        <v>19.8</v>
      </c>
      <c r="L28">
        <v>19.533333333333331</v>
      </c>
      <c r="M28">
        <v>19.2</v>
      </c>
      <c r="N28">
        <v>19.13333333333334</v>
      </c>
      <c r="O28">
        <v>18.266666666666669</v>
      </c>
      <c r="P28">
        <v>19.333333333333329</v>
      </c>
      <c r="Q28">
        <v>18.86666666666666</v>
      </c>
      <c r="R28">
        <v>19.133333333333329</v>
      </c>
      <c r="S28">
        <v>18.600000000000001</v>
      </c>
      <c r="T28">
        <v>19.06666666666667</v>
      </c>
      <c r="U28">
        <v>18.8</v>
      </c>
      <c r="V28">
        <v>18.8</v>
      </c>
      <c r="W28">
        <v>18.533333333333331</v>
      </c>
      <c r="X28">
        <v>19.06666666666667</v>
      </c>
      <c r="Y28">
        <v>18.399999999999999</v>
      </c>
      <c r="Z28">
        <v>17.133333333333329</v>
      </c>
      <c r="AA28">
        <v>19.333333333333329</v>
      </c>
      <c r="AB28">
        <v>19.93333333333333</v>
      </c>
      <c r="AC28">
        <v>19.399999999999999</v>
      </c>
      <c r="AD28">
        <v>18.86666666666666</v>
      </c>
      <c r="AE28">
        <v>20.2</v>
      </c>
      <c r="AF28">
        <v>18.8</v>
      </c>
      <c r="AG28">
        <v>18.86666666666666</v>
      </c>
      <c r="AH28">
        <v>19.133333333333329</v>
      </c>
      <c r="AI28">
        <v>19.266666666666669</v>
      </c>
      <c r="AJ28">
        <v>19</v>
      </c>
      <c r="AK28">
        <v>19.06666666666667</v>
      </c>
      <c r="AL28">
        <v>19.333333333333329</v>
      </c>
      <c r="AM28">
        <v>19.2</v>
      </c>
      <c r="AN28">
        <v>19.06666666666667</v>
      </c>
      <c r="AP28">
        <v>19.038709677419359</v>
      </c>
    </row>
    <row r="29" spans="1:42" x14ac:dyDescent="0.2">
      <c r="A29">
        <v>24035330</v>
      </c>
      <c r="B29" t="s">
        <v>567</v>
      </c>
      <c r="C29" t="s">
        <v>209</v>
      </c>
      <c r="D29" t="s">
        <v>232</v>
      </c>
      <c r="E29" t="s">
        <v>208</v>
      </c>
      <c r="F29" t="s">
        <v>460</v>
      </c>
      <c r="G29" t="s">
        <v>568</v>
      </c>
      <c r="H29" t="s">
        <v>569</v>
      </c>
      <c r="I29" t="s">
        <v>570</v>
      </c>
      <c r="J29">
        <v>19.13333333333334</v>
      </c>
      <c r="K29">
        <v>17.333333333333329</v>
      </c>
      <c r="L29">
        <v>16.533333333333331</v>
      </c>
      <c r="M29">
        <v>17</v>
      </c>
      <c r="N29">
        <v>17.06666666666667</v>
      </c>
      <c r="O29">
        <v>18.2</v>
      </c>
      <c r="P29">
        <v>16.2</v>
      </c>
      <c r="Q29">
        <v>16.600000000000001</v>
      </c>
      <c r="R29">
        <v>16.866666666666671</v>
      </c>
      <c r="S29">
        <v>16.2</v>
      </c>
      <c r="T29">
        <v>16.666666666666671</v>
      </c>
      <c r="U29">
        <v>16.533333333333331</v>
      </c>
      <c r="V29">
        <v>15.53333333333333</v>
      </c>
      <c r="W29">
        <v>16.533333333333331</v>
      </c>
      <c r="X29">
        <v>16.466666666666669</v>
      </c>
      <c r="Y29">
        <v>16.666666666666671</v>
      </c>
      <c r="Z29">
        <v>18.333333333333329</v>
      </c>
      <c r="AA29">
        <v>18.533333333333331</v>
      </c>
      <c r="AB29">
        <v>19.2</v>
      </c>
      <c r="AC29">
        <v>18.533333333333331</v>
      </c>
      <c r="AD29">
        <v>19.06666666666667</v>
      </c>
      <c r="AE29">
        <v>18.533333333333331</v>
      </c>
      <c r="AF29">
        <v>18.466666666666669</v>
      </c>
      <c r="AG29">
        <v>17.333333333333329</v>
      </c>
      <c r="AH29">
        <v>18.333333333333329</v>
      </c>
      <c r="AI29">
        <v>17.733333333333331</v>
      </c>
      <c r="AJ29">
        <v>17.333333333333329</v>
      </c>
      <c r="AK29">
        <v>17</v>
      </c>
      <c r="AL29">
        <v>18.399999999999999</v>
      </c>
      <c r="AM29">
        <v>18.399999999999999</v>
      </c>
      <c r="AN29">
        <v>18.333333333333329</v>
      </c>
      <c r="AP29">
        <v>17.518279569892471</v>
      </c>
    </row>
    <row r="30" spans="1:42" x14ac:dyDescent="0.2">
      <c r="A30">
        <v>26205080</v>
      </c>
      <c r="B30" t="s">
        <v>571</v>
      </c>
      <c r="C30" t="s">
        <v>52</v>
      </c>
      <c r="D30" t="s">
        <v>55</v>
      </c>
      <c r="E30" t="s">
        <v>96</v>
      </c>
      <c r="F30" t="s">
        <v>460</v>
      </c>
      <c r="G30" t="s">
        <v>572</v>
      </c>
      <c r="H30" t="s">
        <v>573</v>
      </c>
      <c r="I30" t="s">
        <v>574</v>
      </c>
      <c r="J30">
        <v>21.86666666666666</v>
      </c>
      <c r="K30">
        <v>19.600000000000001</v>
      </c>
      <c r="L30">
        <v>18.466666666666669</v>
      </c>
      <c r="M30">
        <v>19.06666666666667</v>
      </c>
      <c r="N30">
        <v>19.333333333333329</v>
      </c>
      <c r="O30">
        <v>18.866666666666671</v>
      </c>
      <c r="P30">
        <v>19.399999999999999</v>
      </c>
      <c r="Q30">
        <v>17.600000000000001</v>
      </c>
      <c r="R30">
        <v>19</v>
      </c>
      <c r="S30">
        <v>18.733333333333331</v>
      </c>
      <c r="T30">
        <v>18.333333333333329</v>
      </c>
      <c r="U30">
        <v>17.533333333333331</v>
      </c>
      <c r="V30">
        <v>18.600000000000001</v>
      </c>
      <c r="W30">
        <v>20.633333333333329</v>
      </c>
      <c r="X30">
        <v>18</v>
      </c>
      <c r="Y30">
        <v>18.8</v>
      </c>
      <c r="Z30">
        <v>21.6</v>
      </c>
      <c r="AA30">
        <v>22.133333333333329</v>
      </c>
      <c r="AB30">
        <v>20.466666666666669</v>
      </c>
      <c r="AC30">
        <v>20.399999999999999</v>
      </c>
      <c r="AD30">
        <v>20.8</v>
      </c>
      <c r="AE30">
        <v>20.06666666666667</v>
      </c>
      <c r="AF30">
        <v>20.2</v>
      </c>
      <c r="AG30">
        <v>20.6</v>
      </c>
      <c r="AH30">
        <v>19.666666666666671</v>
      </c>
      <c r="AI30">
        <v>19.2</v>
      </c>
      <c r="AJ30">
        <v>18.86666666666666</v>
      </c>
      <c r="AL30">
        <v>20.666666666666671</v>
      </c>
      <c r="AM30">
        <v>18.466666666666669</v>
      </c>
      <c r="AN30">
        <v>19.533333333333331</v>
      </c>
      <c r="AP30">
        <v>19.55</v>
      </c>
    </row>
    <row r="31" spans="1:42" x14ac:dyDescent="0.2">
      <c r="A31">
        <v>24015260</v>
      </c>
      <c r="B31" t="s">
        <v>575</v>
      </c>
      <c r="C31" t="s">
        <v>44</v>
      </c>
      <c r="D31" t="s">
        <v>120</v>
      </c>
      <c r="E31" t="s">
        <v>299</v>
      </c>
      <c r="F31" t="s">
        <v>460</v>
      </c>
      <c r="G31" t="s">
        <v>576</v>
      </c>
      <c r="H31" t="s">
        <v>577</v>
      </c>
      <c r="I31" t="s">
        <v>578</v>
      </c>
      <c r="J31">
        <v>25.45</v>
      </c>
      <c r="K31">
        <v>24.75</v>
      </c>
      <c r="L31">
        <v>25.7</v>
      </c>
      <c r="M31">
        <v>25.5</v>
      </c>
      <c r="N31">
        <v>25.05</v>
      </c>
      <c r="O31">
        <v>25</v>
      </c>
      <c r="P31">
        <v>24.35</v>
      </c>
      <c r="Q31">
        <v>24.95</v>
      </c>
      <c r="R31">
        <v>25.45</v>
      </c>
      <c r="S31">
        <v>25.25</v>
      </c>
      <c r="T31">
        <v>24.95</v>
      </c>
      <c r="U31">
        <v>23.25</v>
      </c>
      <c r="V31">
        <v>24.3</v>
      </c>
      <c r="W31">
        <v>25.05</v>
      </c>
      <c r="X31">
        <v>24.45</v>
      </c>
      <c r="Y31">
        <v>24.6</v>
      </c>
      <c r="Z31">
        <v>25.8</v>
      </c>
      <c r="AA31">
        <v>26</v>
      </c>
      <c r="AB31">
        <v>25.35</v>
      </c>
      <c r="AC31">
        <v>25.9</v>
      </c>
      <c r="AD31">
        <v>26.25</v>
      </c>
      <c r="AE31">
        <v>25.65</v>
      </c>
      <c r="AF31">
        <v>25.85</v>
      </c>
      <c r="AG31">
        <v>25.05</v>
      </c>
      <c r="AH31">
        <v>25</v>
      </c>
      <c r="AI31">
        <v>25.1</v>
      </c>
      <c r="AJ31">
        <v>24.85</v>
      </c>
      <c r="AK31">
        <v>25.55</v>
      </c>
      <c r="AL31">
        <v>25.5</v>
      </c>
      <c r="AM31">
        <v>25.85</v>
      </c>
      <c r="AN31">
        <v>25.35</v>
      </c>
      <c r="AP31">
        <v>25.196774193548389</v>
      </c>
    </row>
    <row r="32" spans="1:42" x14ac:dyDescent="0.2">
      <c r="A32">
        <v>23085030</v>
      </c>
      <c r="B32" t="s">
        <v>579</v>
      </c>
      <c r="C32" t="s">
        <v>52</v>
      </c>
      <c r="D32" t="s">
        <v>100</v>
      </c>
      <c r="E32" t="s">
        <v>96</v>
      </c>
      <c r="F32" t="s">
        <v>460</v>
      </c>
      <c r="G32" t="s">
        <v>580</v>
      </c>
      <c r="H32" t="s">
        <v>581</v>
      </c>
      <c r="I32" t="s">
        <v>582</v>
      </c>
      <c r="J32">
        <v>19.533333333333331</v>
      </c>
      <c r="K32">
        <v>20.06666666666667</v>
      </c>
      <c r="L32">
        <v>20.399999999999999</v>
      </c>
      <c r="M32">
        <v>20.8</v>
      </c>
      <c r="N32">
        <v>19.86666666666666</v>
      </c>
      <c r="O32">
        <v>19.600000000000001</v>
      </c>
      <c r="P32">
        <v>19.533333333333331</v>
      </c>
      <c r="Q32">
        <v>19.13333333333334</v>
      </c>
      <c r="R32">
        <v>19.866666666666671</v>
      </c>
      <c r="S32">
        <v>20.333333333333329</v>
      </c>
      <c r="T32">
        <v>19.466666666666669</v>
      </c>
      <c r="U32">
        <v>19.8</v>
      </c>
      <c r="V32">
        <v>20.2</v>
      </c>
      <c r="W32">
        <v>19.93333333333333</v>
      </c>
      <c r="X32">
        <v>20.399999999999999</v>
      </c>
      <c r="Y32">
        <v>20.333333333333329</v>
      </c>
      <c r="Z32">
        <v>21.133333333333329</v>
      </c>
      <c r="AA32">
        <v>21.06666666666667</v>
      </c>
      <c r="AB32">
        <v>20.333333333333329</v>
      </c>
      <c r="AC32">
        <v>20.533333333333331</v>
      </c>
      <c r="AD32">
        <v>20.466666666666669</v>
      </c>
      <c r="AE32">
        <v>20.133333333333329</v>
      </c>
      <c r="AF32">
        <v>21.06666666666667</v>
      </c>
      <c r="AG32">
        <v>20.333333333333329</v>
      </c>
      <c r="AH32">
        <v>20</v>
      </c>
      <c r="AI32">
        <v>19.733333333333331</v>
      </c>
      <c r="AJ32">
        <v>20.399999999999999</v>
      </c>
      <c r="AK32">
        <v>20.333333333333329</v>
      </c>
      <c r="AL32">
        <v>20.06666666666667</v>
      </c>
      <c r="AM32">
        <v>20.666666666666671</v>
      </c>
      <c r="AN32">
        <v>20.133333333333329</v>
      </c>
      <c r="AP32">
        <v>20.182795698924728</v>
      </c>
    </row>
    <row r="33" spans="1:42" x14ac:dyDescent="0.2">
      <c r="A33">
        <v>36025010</v>
      </c>
      <c r="B33" t="s">
        <v>583</v>
      </c>
      <c r="C33" t="s">
        <v>85</v>
      </c>
      <c r="D33" t="s">
        <v>258</v>
      </c>
      <c r="E33" t="s">
        <v>208</v>
      </c>
      <c r="F33" t="s">
        <v>460</v>
      </c>
      <c r="G33" t="s">
        <v>584</v>
      </c>
      <c r="H33" t="s">
        <v>585</v>
      </c>
      <c r="I33" t="s">
        <v>586</v>
      </c>
      <c r="K33">
        <v>27.4</v>
      </c>
      <c r="L33">
        <v>26</v>
      </c>
      <c r="M33">
        <v>26.733333333333331</v>
      </c>
      <c r="N33">
        <v>27.86666666666666</v>
      </c>
      <c r="O33">
        <v>27.466666666666669</v>
      </c>
      <c r="P33">
        <v>24.93333333333333</v>
      </c>
      <c r="Q33">
        <v>25.466666666666669</v>
      </c>
      <c r="R33">
        <v>26.733333333333331</v>
      </c>
      <c r="S33">
        <v>26.2</v>
      </c>
      <c r="T33">
        <v>25.8</v>
      </c>
      <c r="U33">
        <v>26.533333333333331</v>
      </c>
      <c r="V33">
        <v>23.2</v>
      </c>
      <c r="W33">
        <v>26.533333333333331</v>
      </c>
      <c r="X33">
        <v>27.333333333333329</v>
      </c>
      <c r="Y33">
        <v>27.933333333333341</v>
      </c>
      <c r="Z33">
        <v>28.033333333333331</v>
      </c>
      <c r="AA33">
        <v>26.2</v>
      </c>
      <c r="AB33">
        <v>26.86666666666666</v>
      </c>
      <c r="AC33">
        <v>26.933333333333341</v>
      </c>
      <c r="AD33">
        <v>27.533333333333331</v>
      </c>
      <c r="AE33">
        <v>26.266666666666669</v>
      </c>
      <c r="AF33">
        <v>28.666666666666671</v>
      </c>
      <c r="AG33">
        <v>28.2</v>
      </c>
      <c r="AH33">
        <v>27.8</v>
      </c>
      <c r="AI33">
        <v>27.533333333333331</v>
      </c>
      <c r="AJ33">
        <v>23.93333333333333</v>
      </c>
      <c r="AK33">
        <v>24.133333333333329</v>
      </c>
      <c r="AL33">
        <v>26.466666666666669</v>
      </c>
      <c r="AM33">
        <v>25.266666666666669</v>
      </c>
      <c r="AN33">
        <v>26.86666666666666</v>
      </c>
      <c r="AP33">
        <v>26.56111111111111</v>
      </c>
    </row>
    <row r="34" spans="1:42" x14ac:dyDescent="0.2">
      <c r="A34">
        <v>24035070</v>
      </c>
      <c r="B34" t="s">
        <v>587</v>
      </c>
      <c r="C34" t="s">
        <v>209</v>
      </c>
      <c r="D34" t="s">
        <v>588</v>
      </c>
      <c r="E34" t="s">
        <v>208</v>
      </c>
      <c r="F34" t="s">
        <v>460</v>
      </c>
      <c r="G34" t="s">
        <v>589</v>
      </c>
      <c r="H34" t="s">
        <v>590</v>
      </c>
      <c r="I34" t="s">
        <v>591</v>
      </c>
      <c r="J34">
        <v>14.56666666666667</v>
      </c>
      <c r="K34">
        <v>13.93333333333333</v>
      </c>
      <c r="L34">
        <v>13.43333333333333</v>
      </c>
      <c r="M34">
        <v>13.16666666666667</v>
      </c>
      <c r="N34">
        <v>13.66666666666667</v>
      </c>
      <c r="O34">
        <v>12.46666666666667</v>
      </c>
      <c r="P34">
        <v>12.9</v>
      </c>
      <c r="Q34">
        <v>13.233333333333331</v>
      </c>
      <c r="R34">
        <v>13.633333333333329</v>
      </c>
      <c r="S34">
        <v>13.53333333333333</v>
      </c>
      <c r="T34">
        <v>13.03333333333333</v>
      </c>
      <c r="U34">
        <v>13.16666666666667</v>
      </c>
      <c r="V34">
        <v>13.46666666666667</v>
      </c>
      <c r="W34">
        <v>14.53333333333333</v>
      </c>
      <c r="X34">
        <v>13.9</v>
      </c>
      <c r="Y34">
        <v>14.366666666666671</v>
      </c>
      <c r="Z34">
        <v>14.2</v>
      </c>
      <c r="AA34">
        <v>14.1</v>
      </c>
      <c r="AB34">
        <v>14.733333333333331</v>
      </c>
      <c r="AC34">
        <v>14.56666666666667</v>
      </c>
      <c r="AD34">
        <v>13.93333333333333</v>
      </c>
      <c r="AE34">
        <v>13.83333333333333</v>
      </c>
      <c r="AF34">
        <v>14.233333333333331</v>
      </c>
      <c r="AG34">
        <v>13.7</v>
      </c>
      <c r="AH34">
        <v>14.4</v>
      </c>
      <c r="AI34">
        <v>13.7</v>
      </c>
      <c r="AJ34">
        <v>11.96666666666667</v>
      </c>
      <c r="AK34">
        <v>14.266666666666669</v>
      </c>
      <c r="AL34">
        <v>14.4</v>
      </c>
      <c r="AM34">
        <v>13.7</v>
      </c>
      <c r="AN34">
        <v>14.4</v>
      </c>
      <c r="AP34">
        <v>13.778494623655909</v>
      </c>
    </row>
    <row r="35" spans="1:42" x14ac:dyDescent="0.2">
      <c r="A35">
        <v>24025040</v>
      </c>
      <c r="B35" t="s">
        <v>592</v>
      </c>
      <c r="C35" t="s">
        <v>44</v>
      </c>
      <c r="D35" t="s">
        <v>331</v>
      </c>
      <c r="E35" t="s">
        <v>299</v>
      </c>
      <c r="F35" t="s">
        <v>460</v>
      </c>
      <c r="G35" t="s">
        <v>593</v>
      </c>
      <c r="H35" t="s">
        <v>594</v>
      </c>
      <c r="I35" t="s">
        <v>595</v>
      </c>
      <c r="J35">
        <v>19.399999999999999</v>
      </c>
      <c r="K35">
        <v>19.399999999999999</v>
      </c>
      <c r="L35">
        <v>19.2</v>
      </c>
      <c r="M35">
        <v>18.399999999999999</v>
      </c>
      <c r="N35">
        <v>18.600000000000001</v>
      </c>
      <c r="O35">
        <v>18.533333333333331</v>
      </c>
      <c r="P35">
        <v>18.399999999999999</v>
      </c>
      <c r="Q35">
        <v>18.399999999999999</v>
      </c>
      <c r="R35">
        <v>19.333333333333329</v>
      </c>
      <c r="S35">
        <v>18.333333333333329</v>
      </c>
      <c r="T35">
        <v>18.666666666666671</v>
      </c>
      <c r="U35">
        <v>19.333333333333329</v>
      </c>
      <c r="V35">
        <v>18.333333333333329</v>
      </c>
      <c r="W35">
        <v>19.399999999999999</v>
      </c>
      <c r="X35">
        <v>18.666666666666671</v>
      </c>
      <c r="Y35">
        <v>19.399999999999999</v>
      </c>
      <c r="Z35">
        <v>19.8</v>
      </c>
      <c r="AC35">
        <v>18.866666666666671</v>
      </c>
      <c r="AD35">
        <v>18.8</v>
      </c>
      <c r="AE35">
        <v>19.600000000000001</v>
      </c>
      <c r="AF35">
        <v>18.666666666666671</v>
      </c>
      <c r="AG35">
        <v>18.533333333333331</v>
      </c>
      <c r="AH35">
        <v>18.600000000000001</v>
      </c>
      <c r="AI35">
        <v>18.733333333333331</v>
      </c>
      <c r="AJ35">
        <v>19.266666666666669</v>
      </c>
      <c r="AK35">
        <v>20.2</v>
      </c>
      <c r="AL35">
        <v>19.866666666666671</v>
      </c>
      <c r="AM35">
        <v>19.666666666666671</v>
      </c>
      <c r="AN35">
        <v>19</v>
      </c>
      <c r="AP35">
        <v>19.013793103448279</v>
      </c>
    </row>
    <row r="36" spans="1:42" x14ac:dyDescent="0.2">
      <c r="A36">
        <v>23085080</v>
      </c>
      <c r="B36" t="s">
        <v>596</v>
      </c>
      <c r="C36" t="s">
        <v>52</v>
      </c>
      <c r="D36" t="s">
        <v>102</v>
      </c>
      <c r="E36" t="s">
        <v>96</v>
      </c>
      <c r="F36" t="s">
        <v>460</v>
      </c>
      <c r="G36" t="s">
        <v>597</v>
      </c>
      <c r="H36" t="s">
        <v>598</v>
      </c>
      <c r="I36" t="s">
        <v>599</v>
      </c>
      <c r="J36">
        <v>23.2</v>
      </c>
      <c r="K36">
        <v>24</v>
      </c>
      <c r="L36">
        <v>23.95</v>
      </c>
      <c r="M36">
        <v>22.15</v>
      </c>
      <c r="N36">
        <v>22.85</v>
      </c>
      <c r="O36">
        <v>22.6</v>
      </c>
      <c r="P36">
        <v>23.1</v>
      </c>
      <c r="Q36">
        <v>23.85</v>
      </c>
      <c r="R36">
        <v>23.45</v>
      </c>
      <c r="S36">
        <v>23</v>
      </c>
      <c r="T36">
        <v>22.45</v>
      </c>
      <c r="U36">
        <v>22.55</v>
      </c>
      <c r="V36">
        <v>22.55</v>
      </c>
      <c r="W36">
        <v>23.9</v>
      </c>
      <c r="X36">
        <v>23.3</v>
      </c>
      <c r="Y36">
        <v>22.5</v>
      </c>
      <c r="Z36">
        <v>24.15</v>
      </c>
      <c r="AA36">
        <v>24</v>
      </c>
      <c r="AB36">
        <v>22.55</v>
      </c>
      <c r="AC36">
        <v>24.2</v>
      </c>
      <c r="AD36">
        <v>23.55</v>
      </c>
      <c r="AE36">
        <v>23.6</v>
      </c>
      <c r="AF36">
        <v>23.15</v>
      </c>
      <c r="AG36">
        <v>22.85</v>
      </c>
      <c r="AH36">
        <v>22.85</v>
      </c>
      <c r="AI36">
        <v>24.55</v>
      </c>
      <c r="AJ36">
        <v>23.7</v>
      </c>
      <c r="AK36">
        <v>23</v>
      </c>
      <c r="AL36">
        <v>22.55</v>
      </c>
      <c r="AM36">
        <v>23.3</v>
      </c>
      <c r="AN36">
        <v>23.3</v>
      </c>
      <c r="AP36">
        <v>23.248387096774191</v>
      </c>
    </row>
    <row r="37" spans="1:42" x14ac:dyDescent="0.2">
      <c r="A37">
        <v>24035260</v>
      </c>
      <c r="B37" t="s">
        <v>600</v>
      </c>
      <c r="C37" t="s">
        <v>44</v>
      </c>
      <c r="D37" t="s">
        <v>230</v>
      </c>
      <c r="E37" t="s">
        <v>208</v>
      </c>
      <c r="F37" t="s">
        <v>460</v>
      </c>
      <c r="G37" t="s">
        <v>601</v>
      </c>
      <c r="H37" t="s">
        <v>602</v>
      </c>
      <c r="I37" t="s">
        <v>603</v>
      </c>
      <c r="J37">
        <v>28.13333333333334</v>
      </c>
      <c r="K37">
        <v>26</v>
      </c>
      <c r="L37">
        <v>25.533333333333331</v>
      </c>
      <c r="M37">
        <v>24.666666666666671</v>
      </c>
      <c r="N37">
        <v>25.133333333333329</v>
      </c>
      <c r="O37">
        <v>24.266666666666669</v>
      </c>
      <c r="P37">
        <v>24.6</v>
      </c>
      <c r="Q37">
        <v>25.333333333333329</v>
      </c>
      <c r="R37">
        <v>26.333333333333329</v>
      </c>
      <c r="S37">
        <v>25.6</v>
      </c>
      <c r="T37">
        <v>25.733333333333331</v>
      </c>
      <c r="U37">
        <v>24.6</v>
      </c>
      <c r="V37">
        <v>26.333333333333329</v>
      </c>
      <c r="W37">
        <v>25.4</v>
      </c>
      <c r="X37">
        <v>25.4</v>
      </c>
      <c r="Y37">
        <v>25.86666666666666</v>
      </c>
      <c r="Z37">
        <v>27.13333333333334</v>
      </c>
      <c r="AA37">
        <v>28.13333333333334</v>
      </c>
      <c r="AB37">
        <v>27.266666666666669</v>
      </c>
      <c r="AC37">
        <v>27.2</v>
      </c>
      <c r="AD37">
        <v>26.733333333333331</v>
      </c>
      <c r="AE37">
        <v>27.2</v>
      </c>
      <c r="AF37">
        <v>28.266666666666669</v>
      </c>
      <c r="AG37">
        <v>27.13333333333334</v>
      </c>
      <c r="AH37">
        <v>26.86666666666666</v>
      </c>
      <c r="AI37">
        <v>27.2</v>
      </c>
      <c r="AJ37">
        <v>24.933333333333341</v>
      </c>
      <c r="AN37">
        <v>25.466666666666669</v>
      </c>
      <c r="AP37">
        <v>26.159523809523812</v>
      </c>
    </row>
    <row r="38" spans="1:42" x14ac:dyDescent="0.2">
      <c r="A38">
        <v>24035310</v>
      </c>
      <c r="B38" t="s">
        <v>604</v>
      </c>
      <c r="C38" t="s">
        <v>209</v>
      </c>
      <c r="D38" t="s">
        <v>231</v>
      </c>
      <c r="E38" t="s">
        <v>208</v>
      </c>
      <c r="F38" t="s">
        <v>460</v>
      </c>
      <c r="G38" t="s">
        <v>605</v>
      </c>
      <c r="H38" t="s">
        <v>606</v>
      </c>
      <c r="I38" t="s">
        <v>607</v>
      </c>
      <c r="J38">
        <v>15.6</v>
      </c>
      <c r="K38">
        <v>15.7</v>
      </c>
      <c r="L38">
        <v>14.96666666666667</v>
      </c>
      <c r="M38">
        <v>14.83333333333333</v>
      </c>
      <c r="N38">
        <v>14.83333333333333</v>
      </c>
      <c r="O38">
        <v>14.8</v>
      </c>
      <c r="P38">
        <v>14.266666666666669</v>
      </c>
      <c r="Q38">
        <v>15.866666666666671</v>
      </c>
      <c r="R38">
        <v>14.9</v>
      </c>
      <c r="S38">
        <v>15.3</v>
      </c>
      <c r="V38">
        <v>14.9</v>
      </c>
      <c r="W38">
        <v>17.56666666666667</v>
      </c>
      <c r="X38">
        <v>17.63333333333334</v>
      </c>
      <c r="Y38">
        <v>20.06666666666667</v>
      </c>
      <c r="Z38">
        <v>18.233333333333331</v>
      </c>
      <c r="AA38">
        <v>16.3</v>
      </c>
      <c r="AB38">
        <v>15.366666666666671</v>
      </c>
      <c r="AC38">
        <v>14.53333333333333</v>
      </c>
      <c r="AD38">
        <v>15.566666666666659</v>
      </c>
      <c r="AE38">
        <v>16.5</v>
      </c>
      <c r="AF38">
        <v>16.866666666666671</v>
      </c>
      <c r="AG38">
        <v>16.86666666666666</v>
      </c>
      <c r="AH38">
        <v>16.2</v>
      </c>
      <c r="AP38">
        <v>15.985507246376811</v>
      </c>
    </row>
    <row r="39" spans="1:42" x14ac:dyDescent="0.2">
      <c r="A39">
        <v>24055040</v>
      </c>
      <c r="B39" t="s">
        <v>608</v>
      </c>
      <c r="C39" t="s">
        <v>44</v>
      </c>
      <c r="D39" t="s">
        <v>336</v>
      </c>
      <c r="E39" t="s">
        <v>299</v>
      </c>
      <c r="F39" t="s">
        <v>460</v>
      </c>
      <c r="G39" t="s">
        <v>609</v>
      </c>
      <c r="H39" t="s">
        <v>610</v>
      </c>
      <c r="I39" t="s">
        <v>611</v>
      </c>
      <c r="J39">
        <v>27.75</v>
      </c>
      <c r="K39">
        <v>27.45</v>
      </c>
      <c r="L39">
        <v>26.8</v>
      </c>
      <c r="M39">
        <v>26.4</v>
      </c>
      <c r="N39">
        <v>26.9</v>
      </c>
      <c r="O39">
        <v>26.6</v>
      </c>
      <c r="P39">
        <v>27.05</v>
      </c>
      <c r="Q39">
        <v>27.15</v>
      </c>
      <c r="R39">
        <v>27.3</v>
      </c>
      <c r="S39">
        <v>25.9</v>
      </c>
      <c r="T39">
        <v>26.35</v>
      </c>
      <c r="U39">
        <v>26.55</v>
      </c>
      <c r="V39">
        <v>25.85</v>
      </c>
      <c r="W39">
        <v>26.15</v>
      </c>
      <c r="X39">
        <v>27</v>
      </c>
      <c r="Y39">
        <v>27.35</v>
      </c>
      <c r="Z39">
        <v>27.8</v>
      </c>
      <c r="AA39">
        <v>28.1</v>
      </c>
      <c r="AB39">
        <v>28.45</v>
      </c>
      <c r="AC39">
        <v>27.75</v>
      </c>
      <c r="AD39">
        <v>28.5</v>
      </c>
      <c r="AE39">
        <v>28.6</v>
      </c>
      <c r="AF39">
        <v>27.75</v>
      </c>
      <c r="AG39">
        <v>26.55</v>
      </c>
      <c r="AH39">
        <v>27.65</v>
      </c>
      <c r="AI39">
        <v>27.2</v>
      </c>
      <c r="AJ39">
        <v>27.1</v>
      </c>
      <c r="AK39">
        <v>27</v>
      </c>
      <c r="AL39">
        <v>26.8</v>
      </c>
      <c r="AM39">
        <v>27</v>
      </c>
      <c r="AN39">
        <v>26.5</v>
      </c>
      <c r="AP39">
        <v>27.13870967741936</v>
      </c>
    </row>
    <row r="40" spans="1:42" x14ac:dyDescent="0.2">
      <c r="A40">
        <v>23125050</v>
      </c>
      <c r="B40" t="s">
        <v>612</v>
      </c>
      <c r="C40" t="s">
        <v>44</v>
      </c>
      <c r="D40" t="s">
        <v>314</v>
      </c>
      <c r="E40" t="s">
        <v>299</v>
      </c>
      <c r="F40" t="s">
        <v>460</v>
      </c>
      <c r="G40" t="s">
        <v>613</v>
      </c>
      <c r="H40" t="s">
        <v>614</v>
      </c>
      <c r="I40" t="s">
        <v>615</v>
      </c>
      <c r="J40">
        <v>28.13333333333334</v>
      </c>
      <c r="K40">
        <v>27.466666666666669</v>
      </c>
      <c r="L40">
        <v>27.13333333333334</v>
      </c>
      <c r="M40">
        <v>27.333333333333329</v>
      </c>
      <c r="N40">
        <v>28.333333333333329</v>
      </c>
      <c r="O40">
        <v>28.4</v>
      </c>
      <c r="R40">
        <v>29.4</v>
      </c>
      <c r="S40">
        <v>27.8</v>
      </c>
      <c r="AP40">
        <v>28</v>
      </c>
    </row>
    <row r="41" spans="1:42" x14ac:dyDescent="0.2">
      <c r="A41">
        <v>23145020</v>
      </c>
      <c r="B41" t="s">
        <v>616</v>
      </c>
      <c r="C41" t="s">
        <v>44</v>
      </c>
      <c r="D41" t="s">
        <v>316</v>
      </c>
      <c r="E41" t="s">
        <v>299</v>
      </c>
      <c r="F41" t="s">
        <v>460</v>
      </c>
      <c r="G41" t="s">
        <v>617</v>
      </c>
      <c r="H41" t="s">
        <v>618</v>
      </c>
      <c r="I41" t="s">
        <v>619</v>
      </c>
      <c r="J41">
        <v>24.86666666666666</v>
      </c>
      <c r="M41">
        <v>24.6</v>
      </c>
      <c r="N41">
        <v>25.13333333333334</v>
      </c>
      <c r="O41">
        <v>25.266666666666669</v>
      </c>
      <c r="P41">
        <v>24.6</v>
      </c>
      <c r="T41">
        <v>24.2</v>
      </c>
      <c r="W41">
        <v>25</v>
      </c>
      <c r="Z41">
        <v>25.86666666666666</v>
      </c>
      <c r="AB41">
        <v>25.6</v>
      </c>
      <c r="AC41">
        <v>26.13333333333334</v>
      </c>
      <c r="AD41">
        <v>25.4</v>
      </c>
      <c r="AH41">
        <v>25.06666666666667</v>
      </c>
      <c r="AI41">
        <v>24.666666666666671</v>
      </c>
      <c r="AK41">
        <v>25.4</v>
      </c>
      <c r="AN41">
        <v>24.6</v>
      </c>
      <c r="AP41">
        <v>25.09333333333333</v>
      </c>
    </row>
    <row r="42" spans="1:42" x14ac:dyDescent="0.2">
      <c r="A42">
        <v>36015010</v>
      </c>
      <c r="B42" t="s">
        <v>620</v>
      </c>
      <c r="C42" t="s">
        <v>163</v>
      </c>
      <c r="D42" t="s">
        <v>257</v>
      </c>
      <c r="E42" t="s">
        <v>208</v>
      </c>
      <c r="F42" t="s">
        <v>460</v>
      </c>
      <c r="G42" t="s">
        <v>621</v>
      </c>
      <c r="H42" t="s">
        <v>622</v>
      </c>
      <c r="I42" t="s">
        <v>623</v>
      </c>
      <c r="K42">
        <v>27.86666666666666</v>
      </c>
      <c r="L42">
        <v>27.733333333333331</v>
      </c>
      <c r="O42">
        <v>27.8</v>
      </c>
      <c r="P42">
        <v>28.266666666666669</v>
      </c>
      <c r="Q42">
        <v>28.733333333333331</v>
      </c>
      <c r="R42">
        <v>29</v>
      </c>
      <c r="AD42">
        <v>29</v>
      </c>
      <c r="AE42">
        <v>29.13333333333334</v>
      </c>
      <c r="AF42">
        <v>28.8</v>
      </c>
      <c r="AJ42">
        <v>28.6</v>
      </c>
      <c r="AM42">
        <v>28.2</v>
      </c>
      <c r="AP42">
        <v>28.466666666666669</v>
      </c>
    </row>
    <row r="43" spans="1:42" x14ac:dyDescent="0.2">
      <c r="A43">
        <v>24035420</v>
      </c>
      <c r="B43" t="s">
        <v>624</v>
      </c>
      <c r="C43" t="s">
        <v>209</v>
      </c>
      <c r="D43" t="s">
        <v>235</v>
      </c>
      <c r="E43" t="s">
        <v>208</v>
      </c>
      <c r="F43" t="s">
        <v>460</v>
      </c>
      <c r="G43" t="s">
        <v>625</v>
      </c>
      <c r="H43" t="s">
        <v>626</v>
      </c>
      <c r="I43" t="s">
        <v>627</v>
      </c>
      <c r="L43">
        <v>15.46666666666667</v>
      </c>
      <c r="M43">
        <v>15.4</v>
      </c>
      <c r="O43">
        <v>16.399999999999999</v>
      </c>
      <c r="P43">
        <v>15.266666666666669</v>
      </c>
      <c r="Q43">
        <v>16.06666666666667</v>
      </c>
      <c r="R43">
        <v>14.4</v>
      </c>
      <c r="U43">
        <v>14.866666666666671</v>
      </c>
      <c r="V43">
        <v>14.866666666666671</v>
      </c>
      <c r="W43">
        <v>15</v>
      </c>
      <c r="X43">
        <v>16.13333333333334</v>
      </c>
      <c r="AA43">
        <v>16.600000000000001</v>
      </c>
      <c r="AE43">
        <v>16.86666666666666</v>
      </c>
      <c r="AF43">
        <v>15.93333333333333</v>
      </c>
      <c r="AG43">
        <v>17.866666666666671</v>
      </c>
      <c r="AH43">
        <v>19.399999999999999</v>
      </c>
      <c r="AP43">
        <v>16.035555555555561</v>
      </c>
    </row>
    <row r="44" spans="1:42" x14ac:dyDescent="0.2">
      <c r="A44">
        <v>22055020</v>
      </c>
      <c r="B44" t="s">
        <v>628</v>
      </c>
      <c r="C44" t="s">
        <v>65</v>
      </c>
      <c r="D44" t="s">
        <v>381</v>
      </c>
      <c r="E44" t="s">
        <v>361</v>
      </c>
      <c r="F44" t="s">
        <v>460</v>
      </c>
      <c r="G44" t="s">
        <v>629</v>
      </c>
      <c r="H44" t="s">
        <v>630</v>
      </c>
      <c r="I44" t="s">
        <v>631</v>
      </c>
      <c r="J44">
        <v>26.85</v>
      </c>
      <c r="K44">
        <v>26</v>
      </c>
      <c r="L44">
        <v>27.35</v>
      </c>
      <c r="M44">
        <v>24.8</v>
      </c>
      <c r="N44">
        <v>26</v>
      </c>
      <c r="O44">
        <v>23.5</v>
      </c>
      <c r="S44">
        <v>26.15</v>
      </c>
      <c r="T44">
        <v>24.05</v>
      </c>
      <c r="U44">
        <v>23.7</v>
      </c>
      <c r="V44">
        <v>24.45</v>
      </c>
      <c r="W44">
        <v>25.9</v>
      </c>
      <c r="X44">
        <v>24.85</v>
      </c>
      <c r="Y44">
        <v>24.2</v>
      </c>
      <c r="Z44">
        <v>25.9</v>
      </c>
      <c r="AA44">
        <v>26.95</v>
      </c>
      <c r="AB44">
        <v>25.55</v>
      </c>
      <c r="AC44">
        <v>27.05</v>
      </c>
      <c r="AD44">
        <v>25.65</v>
      </c>
      <c r="AE44">
        <v>24.55</v>
      </c>
      <c r="AF44">
        <v>24.35</v>
      </c>
      <c r="AG44">
        <v>24.55</v>
      </c>
      <c r="AH44">
        <v>25.15</v>
      </c>
      <c r="AJ44">
        <v>25.75</v>
      </c>
      <c r="AK44">
        <v>26.1</v>
      </c>
      <c r="AL44">
        <v>24.45</v>
      </c>
      <c r="AM44">
        <v>25.65</v>
      </c>
      <c r="AN44">
        <v>24</v>
      </c>
      <c r="AP44">
        <v>25.31296296296296</v>
      </c>
    </row>
    <row r="45" spans="1:42" x14ac:dyDescent="0.2">
      <c r="A45">
        <v>26075010</v>
      </c>
      <c r="B45" t="s">
        <v>632</v>
      </c>
      <c r="C45" t="s">
        <v>347</v>
      </c>
      <c r="D45" t="s">
        <v>72</v>
      </c>
      <c r="E45" t="s">
        <v>342</v>
      </c>
      <c r="F45" t="s">
        <v>460</v>
      </c>
      <c r="G45" t="s">
        <v>633</v>
      </c>
      <c r="H45" t="s">
        <v>634</v>
      </c>
      <c r="I45" t="s">
        <v>635</v>
      </c>
      <c r="J45">
        <v>24.9</v>
      </c>
      <c r="K45">
        <v>23.375</v>
      </c>
      <c r="L45">
        <v>23.65</v>
      </c>
      <c r="M45">
        <v>24.05</v>
      </c>
      <c r="N45">
        <v>23.25</v>
      </c>
      <c r="O45">
        <v>23.625</v>
      </c>
      <c r="P45">
        <v>23.85</v>
      </c>
      <c r="Q45">
        <v>23.925000000000001</v>
      </c>
      <c r="R45">
        <v>24.2</v>
      </c>
      <c r="S45">
        <v>23.475000000000001</v>
      </c>
      <c r="T45">
        <v>22.4</v>
      </c>
      <c r="U45">
        <v>21.25</v>
      </c>
      <c r="V45">
        <v>22.25</v>
      </c>
      <c r="W45">
        <v>24.1</v>
      </c>
      <c r="X45">
        <v>21.6</v>
      </c>
      <c r="Y45">
        <v>23.5</v>
      </c>
      <c r="Z45">
        <v>25.3</v>
      </c>
      <c r="AA45">
        <v>24.65</v>
      </c>
      <c r="AB45">
        <v>23.05</v>
      </c>
      <c r="AC45">
        <v>24.925000000000001</v>
      </c>
      <c r="AD45">
        <v>24.6</v>
      </c>
      <c r="AE45">
        <v>21.9</v>
      </c>
      <c r="AF45">
        <v>23.574999999999999</v>
      </c>
      <c r="AG45">
        <v>24</v>
      </c>
      <c r="AH45">
        <v>24.024999999999999</v>
      </c>
      <c r="AI45">
        <v>22.35</v>
      </c>
      <c r="AJ45">
        <v>22.65</v>
      </c>
      <c r="AK45">
        <v>23.85</v>
      </c>
      <c r="AL45">
        <v>22.65</v>
      </c>
      <c r="AM45">
        <v>23.65</v>
      </c>
      <c r="AN45">
        <v>23.1</v>
      </c>
      <c r="AP45">
        <v>23.4733870967742</v>
      </c>
    </row>
    <row r="46" spans="1:42" x14ac:dyDescent="0.2">
      <c r="A46">
        <v>34015010</v>
      </c>
      <c r="B46" t="s">
        <v>636</v>
      </c>
      <c r="C46" t="s">
        <v>87</v>
      </c>
      <c r="D46" t="s">
        <v>157</v>
      </c>
      <c r="E46" t="s">
        <v>147</v>
      </c>
      <c r="F46" t="s">
        <v>460</v>
      </c>
      <c r="G46" t="s">
        <v>637</v>
      </c>
      <c r="H46" t="s">
        <v>638</v>
      </c>
      <c r="I46" t="s">
        <v>639</v>
      </c>
      <c r="J46">
        <v>27.55</v>
      </c>
      <c r="K46">
        <v>26.3</v>
      </c>
      <c r="L46">
        <v>25.2</v>
      </c>
      <c r="M46">
        <v>26.65</v>
      </c>
      <c r="N46">
        <v>26.95</v>
      </c>
      <c r="O46">
        <v>26.45</v>
      </c>
      <c r="P46">
        <v>26.5</v>
      </c>
      <c r="Q46">
        <v>26.25</v>
      </c>
      <c r="R46">
        <v>25.75</v>
      </c>
      <c r="S46">
        <v>27.25</v>
      </c>
      <c r="T46">
        <v>24.6</v>
      </c>
      <c r="U46">
        <v>25.5</v>
      </c>
      <c r="V46">
        <v>24.95</v>
      </c>
      <c r="X46">
        <v>25.4</v>
      </c>
      <c r="Y46">
        <v>25.8</v>
      </c>
      <c r="Z46">
        <v>26.5</v>
      </c>
      <c r="AA46">
        <v>27.05</v>
      </c>
      <c r="AB46">
        <v>27.3</v>
      </c>
      <c r="AC46">
        <v>26.9</v>
      </c>
      <c r="AD46">
        <v>26.3</v>
      </c>
      <c r="AE46">
        <v>26.05</v>
      </c>
      <c r="AF46">
        <v>26.4</v>
      </c>
      <c r="AG46">
        <v>27.7</v>
      </c>
      <c r="AH46">
        <v>26.95</v>
      </c>
      <c r="AI46">
        <v>27.05</v>
      </c>
      <c r="AJ46">
        <v>27.35</v>
      </c>
      <c r="AK46">
        <v>26.9</v>
      </c>
      <c r="AL46">
        <v>26.1</v>
      </c>
      <c r="AM46">
        <v>25.3</v>
      </c>
      <c r="AN46">
        <v>25.8</v>
      </c>
      <c r="AP46">
        <v>26.358333333333331</v>
      </c>
    </row>
    <row r="47" spans="1:42" x14ac:dyDescent="0.2">
      <c r="A47">
        <v>21135020</v>
      </c>
      <c r="B47" t="s">
        <v>640</v>
      </c>
      <c r="C47" t="s">
        <v>65</v>
      </c>
      <c r="D47" t="s">
        <v>362</v>
      </c>
      <c r="E47" t="s">
        <v>361</v>
      </c>
      <c r="F47" t="s">
        <v>460</v>
      </c>
      <c r="G47" t="s">
        <v>641</v>
      </c>
      <c r="H47" t="s">
        <v>642</v>
      </c>
      <c r="I47" t="s">
        <v>643</v>
      </c>
      <c r="J47">
        <v>30.333333333333329</v>
      </c>
      <c r="K47">
        <v>28.466666666666669</v>
      </c>
      <c r="L47">
        <v>29.06666666666667</v>
      </c>
      <c r="M47">
        <v>25.2</v>
      </c>
      <c r="N47">
        <v>28.2</v>
      </c>
      <c r="O47">
        <v>25.4</v>
      </c>
      <c r="P47">
        <v>27.4</v>
      </c>
      <c r="Q47">
        <v>28.8</v>
      </c>
      <c r="R47">
        <v>28</v>
      </c>
      <c r="S47">
        <v>27.6</v>
      </c>
      <c r="T47">
        <v>27.06666666666667</v>
      </c>
      <c r="U47">
        <v>26.666666666666671</v>
      </c>
      <c r="V47">
        <v>27.6</v>
      </c>
      <c r="W47">
        <v>27.13333333333334</v>
      </c>
      <c r="X47">
        <v>26.466666666666669</v>
      </c>
      <c r="Y47">
        <v>28.466666666666669</v>
      </c>
      <c r="Z47">
        <v>29.466666666666669</v>
      </c>
      <c r="AA47">
        <v>29.466666666666669</v>
      </c>
      <c r="AB47">
        <v>29.06666666666667</v>
      </c>
      <c r="AC47">
        <v>29.8</v>
      </c>
      <c r="AD47">
        <v>29.06666666666667</v>
      </c>
      <c r="AE47">
        <v>26.8</v>
      </c>
      <c r="AF47">
        <v>28.86666666666666</v>
      </c>
      <c r="AG47">
        <v>28.266666666666669</v>
      </c>
      <c r="AH47">
        <v>27.733333333333331</v>
      </c>
      <c r="AI47">
        <v>29.266666666666669</v>
      </c>
      <c r="AJ47">
        <v>28.86666666666666</v>
      </c>
      <c r="AK47">
        <v>28.86666666666666</v>
      </c>
      <c r="AL47">
        <v>28.2</v>
      </c>
      <c r="AM47">
        <v>28.933333333333341</v>
      </c>
      <c r="AN47">
        <v>26.333333333333329</v>
      </c>
      <c r="AP47">
        <v>28.092473118279582</v>
      </c>
    </row>
    <row r="48" spans="1:42" x14ac:dyDescent="0.2">
      <c r="A48">
        <v>26145020</v>
      </c>
      <c r="B48" t="s">
        <v>644</v>
      </c>
      <c r="C48" t="s">
        <v>113</v>
      </c>
      <c r="D48" t="s">
        <v>357</v>
      </c>
      <c r="E48" t="s">
        <v>342</v>
      </c>
      <c r="F48" t="s">
        <v>460</v>
      </c>
      <c r="G48" t="s">
        <v>645</v>
      </c>
      <c r="H48" t="s">
        <v>646</v>
      </c>
      <c r="I48" t="s">
        <v>647</v>
      </c>
      <c r="J48">
        <v>18.2</v>
      </c>
      <c r="K48">
        <v>17.350000000000001</v>
      </c>
      <c r="L48">
        <v>17.350000000000001</v>
      </c>
      <c r="M48">
        <v>17.3</v>
      </c>
      <c r="N48">
        <v>16.899999999999999</v>
      </c>
      <c r="O48">
        <v>16.25</v>
      </c>
      <c r="P48">
        <v>16.75</v>
      </c>
      <c r="Q48">
        <v>17.100000000000001</v>
      </c>
      <c r="R48">
        <v>17.2</v>
      </c>
      <c r="T48">
        <v>15.8</v>
      </c>
      <c r="U48">
        <v>16.05</v>
      </c>
      <c r="V48">
        <v>16.399999999999999</v>
      </c>
      <c r="W48">
        <v>17</v>
      </c>
      <c r="X48">
        <v>16.55</v>
      </c>
      <c r="Y48">
        <v>17.05</v>
      </c>
      <c r="Z48">
        <v>17.75</v>
      </c>
      <c r="AA48">
        <v>18.100000000000001</v>
      </c>
      <c r="AB48">
        <v>17.149999999999999</v>
      </c>
      <c r="AC48">
        <v>18.350000000000001</v>
      </c>
      <c r="AD48">
        <v>17.7</v>
      </c>
      <c r="AE48">
        <v>16.3</v>
      </c>
      <c r="AF48">
        <v>16.649999999999999</v>
      </c>
      <c r="AG48">
        <v>17.45</v>
      </c>
      <c r="AH48">
        <v>15.85</v>
      </c>
      <c r="AI48">
        <v>16.45</v>
      </c>
      <c r="AJ48">
        <v>16.899999999999999</v>
      </c>
      <c r="AK48">
        <v>16.899999999999999</v>
      </c>
      <c r="AN48">
        <v>16.600000000000001</v>
      </c>
      <c r="AP48">
        <v>16.978571428571431</v>
      </c>
    </row>
    <row r="49" spans="1:42" x14ac:dyDescent="0.2">
      <c r="A49">
        <v>23025040</v>
      </c>
      <c r="B49" t="s">
        <v>648</v>
      </c>
      <c r="C49" t="s">
        <v>65</v>
      </c>
      <c r="D49" t="s">
        <v>649</v>
      </c>
      <c r="E49" t="s">
        <v>361</v>
      </c>
      <c r="F49" t="s">
        <v>460</v>
      </c>
      <c r="G49" t="s">
        <v>650</v>
      </c>
      <c r="H49" t="s">
        <v>651</v>
      </c>
      <c r="I49" t="s">
        <v>652</v>
      </c>
      <c r="J49">
        <v>26.6</v>
      </c>
      <c r="K49">
        <v>24.466666666666669</v>
      </c>
      <c r="L49">
        <v>24.86666666666666</v>
      </c>
      <c r="M49">
        <v>24.4</v>
      </c>
      <c r="N49">
        <v>25.666666666666671</v>
      </c>
      <c r="O49">
        <v>24.06666666666667</v>
      </c>
      <c r="P49">
        <v>24.6</v>
      </c>
      <c r="Q49">
        <v>25.466666666666669</v>
      </c>
      <c r="R49">
        <v>25.466666666666669</v>
      </c>
      <c r="S49">
        <v>24.466666666666669</v>
      </c>
      <c r="T49">
        <v>24.266666666666669</v>
      </c>
      <c r="V49">
        <v>24.13333333333334</v>
      </c>
      <c r="W49">
        <v>25.333333333333329</v>
      </c>
      <c r="X49">
        <v>24</v>
      </c>
      <c r="Y49">
        <v>24.8</v>
      </c>
      <c r="Z49">
        <v>26</v>
      </c>
      <c r="AA49">
        <v>27.93333333333333</v>
      </c>
      <c r="AB49">
        <v>24.733333333333331</v>
      </c>
      <c r="AC49">
        <v>26.333333333333329</v>
      </c>
      <c r="AD49">
        <v>25.066666666666659</v>
      </c>
      <c r="AE49">
        <v>24.2</v>
      </c>
      <c r="AF49">
        <v>24.13333333333334</v>
      </c>
      <c r="AG49">
        <v>25.2</v>
      </c>
      <c r="AH49">
        <v>25.8</v>
      </c>
      <c r="AI49">
        <v>24.93333333333333</v>
      </c>
      <c r="AJ49">
        <v>24.066666666666659</v>
      </c>
      <c r="AK49">
        <v>25.266666666666669</v>
      </c>
      <c r="AL49">
        <v>24.2</v>
      </c>
      <c r="AM49">
        <v>23.93333333333333</v>
      </c>
      <c r="AN49">
        <v>26.2</v>
      </c>
      <c r="AP49">
        <v>25.02</v>
      </c>
    </row>
    <row r="50" spans="1:42" x14ac:dyDescent="0.2">
      <c r="A50">
        <v>26025090</v>
      </c>
      <c r="B50" t="s">
        <v>653</v>
      </c>
      <c r="C50" t="s">
        <v>178</v>
      </c>
      <c r="D50" t="s">
        <v>343</v>
      </c>
      <c r="E50" t="s">
        <v>342</v>
      </c>
      <c r="F50" t="s">
        <v>460</v>
      </c>
      <c r="G50" t="s">
        <v>654</v>
      </c>
      <c r="H50" t="s">
        <v>655</v>
      </c>
      <c r="I50" t="s">
        <v>656</v>
      </c>
      <c r="W50">
        <v>17.399999999999999</v>
      </c>
      <c r="X50">
        <v>18.333333333333329</v>
      </c>
      <c r="Y50">
        <v>18.333333333333329</v>
      </c>
      <c r="Z50">
        <v>21.266666666666669</v>
      </c>
      <c r="AA50">
        <v>20.266666666666669</v>
      </c>
      <c r="AB50">
        <v>19.600000000000001</v>
      </c>
      <c r="AC50">
        <v>17.8</v>
      </c>
      <c r="AD50">
        <v>19.266666666666669</v>
      </c>
      <c r="AE50">
        <v>16.93333333333333</v>
      </c>
      <c r="AF50">
        <v>17.600000000000001</v>
      </c>
      <c r="AG50">
        <v>18.86666666666666</v>
      </c>
      <c r="AH50">
        <v>18.466666666666669</v>
      </c>
      <c r="AI50">
        <v>18.133333333333329</v>
      </c>
      <c r="AJ50">
        <v>16.833333333333329</v>
      </c>
      <c r="AK50">
        <v>17.133333333333329</v>
      </c>
      <c r="AL50">
        <v>16.033333333333331</v>
      </c>
      <c r="AM50">
        <v>18.600000000000001</v>
      </c>
      <c r="AN50">
        <v>18.2</v>
      </c>
      <c r="AP50">
        <v>18.281481481481482</v>
      </c>
    </row>
    <row r="51" spans="1:42" x14ac:dyDescent="0.2">
      <c r="A51">
        <v>21245140</v>
      </c>
      <c r="B51" t="s">
        <v>657</v>
      </c>
      <c r="C51" t="s">
        <v>65</v>
      </c>
      <c r="D51" t="s">
        <v>372</v>
      </c>
      <c r="E51" t="s">
        <v>361</v>
      </c>
      <c r="F51" t="s">
        <v>460</v>
      </c>
      <c r="G51" t="s">
        <v>658</v>
      </c>
      <c r="H51" t="s">
        <v>659</v>
      </c>
      <c r="I51" t="s">
        <v>660</v>
      </c>
      <c r="J51">
        <v>17.13333333333334</v>
      </c>
      <c r="K51">
        <v>15.4</v>
      </c>
      <c r="L51">
        <v>15.133333333333329</v>
      </c>
      <c r="M51">
        <v>15</v>
      </c>
      <c r="N51">
        <v>14.93333333333333</v>
      </c>
      <c r="O51">
        <v>14.33333333333333</v>
      </c>
      <c r="P51">
        <v>15.133333333333329</v>
      </c>
      <c r="R51">
        <v>15.53333333333333</v>
      </c>
      <c r="S51">
        <v>14.6</v>
      </c>
      <c r="T51">
        <v>15.266666666666669</v>
      </c>
      <c r="U51">
        <v>14.6</v>
      </c>
      <c r="V51">
        <v>14.6</v>
      </c>
      <c r="W51">
        <v>15.6</v>
      </c>
      <c r="X51">
        <v>15.6</v>
      </c>
      <c r="Y51">
        <v>14.733333333333331</v>
      </c>
      <c r="Z51">
        <v>18</v>
      </c>
      <c r="AA51">
        <v>16.600000000000001</v>
      </c>
      <c r="AB51">
        <v>16.2</v>
      </c>
      <c r="AC51">
        <v>16.13333333333334</v>
      </c>
      <c r="AD51">
        <v>15.6</v>
      </c>
      <c r="AE51">
        <v>14.733333333333331</v>
      </c>
      <c r="AF51">
        <v>15.33333333333333</v>
      </c>
      <c r="AG51">
        <v>14.2</v>
      </c>
      <c r="AH51">
        <v>14.133333333333329</v>
      </c>
      <c r="AI51">
        <v>14.66666666666667</v>
      </c>
      <c r="AK51">
        <v>14.733333333333331</v>
      </c>
      <c r="AL51">
        <v>15.133333333333329</v>
      </c>
      <c r="AM51">
        <v>14.866666666666671</v>
      </c>
      <c r="AN51">
        <v>16.06666666666667</v>
      </c>
      <c r="AP51">
        <v>15.31034482758621</v>
      </c>
    </row>
    <row r="52" spans="1:42" x14ac:dyDescent="0.2">
      <c r="A52">
        <v>35075010</v>
      </c>
      <c r="B52" t="s">
        <v>661</v>
      </c>
      <c r="C52" t="s">
        <v>209</v>
      </c>
      <c r="D52" t="s">
        <v>239</v>
      </c>
      <c r="E52" t="s">
        <v>208</v>
      </c>
      <c r="F52" t="s">
        <v>460</v>
      </c>
      <c r="G52" t="s">
        <v>662</v>
      </c>
      <c r="H52" t="s">
        <v>663</v>
      </c>
      <c r="I52" t="s">
        <v>664</v>
      </c>
      <c r="K52">
        <v>14.7</v>
      </c>
      <c r="L52">
        <v>14.25</v>
      </c>
      <c r="M52">
        <v>14.7</v>
      </c>
      <c r="N52">
        <v>14.65</v>
      </c>
      <c r="O52">
        <v>15.05</v>
      </c>
      <c r="P52">
        <v>14.7</v>
      </c>
      <c r="Q52">
        <v>14</v>
      </c>
      <c r="R52">
        <v>15.15</v>
      </c>
      <c r="S52">
        <v>14.7</v>
      </c>
      <c r="V52">
        <v>14.65</v>
      </c>
      <c r="W52">
        <v>14.15</v>
      </c>
      <c r="X52">
        <v>14.65</v>
      </c>
      <c r="Y52">
        <v>15.05</v>
      </c>
      <c r="Z52">
        <v>15.1</v>
      </c>
      <c r="AA52">
        <v>15.45</v>
      </c>
      <c r="AB52">
        <v>15.6</v>
      </c>
      <c r="AC52">
        <v>15.75</v>
      </c>
      <c r="AF52">
        <v>15.7</v>
      </c>
      <c r="AG52">
        <v>15.35</v>
      </c>
      <c r="AH52">
        <v>15.9</v>
      </c>
      <c r="AI52">
        <v>16.05</v>
      </c>
      <c r="AJ52">
        <v>15.3</v>
      </c>
      <c r="AK52">
        <v>15.5</v>
      </c>
      <c r="AL52">
        <v>15.45</v>
      </c>
      <c r="AM52">
        <v>15.05</v>
      </c>
      <c r="AN52">
        <v>15.2</v>
      </c>
      <c r="AP52">
        <v>15.069230769230771</v>
      </c>
    </row>
    <row r="53" spans="1:42" x14ac:dyDescent="0.2">
      <c r="A53">
        <v>21185030</v>
      </c>
      <c r="B53" t="s">
        <v>665</v>
      </c>
      <c r="C53" t="s">
        <v>65</v>
      </c>
      <c r="D53" t="s">
        <v>365</v>
      </c>
      <c r="E53" t="s">
        <v>361</v>
      </c>
      <c r="F53" t="s">
        <v>460</v>
      </c>
      <c r="G53" t="s">
        <v>666</v>
      </c>
      <c r="H53" t="s">
        <v>667</v>
      </c>
      <c r="I53" t="s">
        <v>668</v>
      </c>
      <c r="J53">
        <v>30.266666666666669</v>
      </c>
      <c r="K53">
        <v>29.13333333333334</v>
      </c>
      <c r="L53">
        <v>29.666666666666671</v>
      </c>
      <c r="M53">
        <v>24.933333333333341</v>
      </c>
      <c r="N53">
        <v>28.2</v>
      </c>
      <c r="O53">
        <v>25.466666666666669</v>
      </c>
      <c r="P53">
        <v>26.6</v>
      </c>
      <c r="Q53">
        <v>28.6</v>
      </c>
      <c r="R53">
        <v>27.2</v>
      </c>
      <c r="S53">
        <v>27.13333333333334</v>
      </c>
      <c r="T53">
        <v>26.86666666666666</v>
      </c>
      <c r="U53">
        <v>28.333333333333329</v>
      </c>
      <c r="V53">
        <v>26.466666666666669</v>
      </c>
      <c r="W53">
        <v>26.333333333333329</v>
      </c>
      <c r="X53">
        <v>26.266666666666669</v>
      </c>
      <c r="Y53">
        <v>27.13333333333334</v>
      </c>
      <c r="Z53">
        <v>28.86666666666666</v>
      </c>
      <c r="AA53">
        <v>29.2</v>
      </c>
      <c r="AB53">
        <v>28.06666666666667</v>
      </c>
      <c r="AC53">
        <v>29.066666666666659</v>
      </c>
      <c r="AD53">
        <v>29.133333333333329</v>
      </c>
      <c r="AE53">
        <v>26.6</v>
      </c>
      <c r="AF53">
        <v>28.466666666666669</v>
      </c>
      <c r="AG53">
        <v>28.266666666666669</v>
      </c>
      <c r="AH53">
        <v>27.6</v>
      </c>
      <c r="AI53">
        <v>28.933333333333341</v>
      </c>
      <c r="AJ53">
        <v>27.266666666666669</v>
      </c>
      <c r="AK53">
        <v>28.666666666666671</v>
      </c>
      <c r="AL53">
        <v>28.4</v>
      </c>
      <c r="AM53">
        <v>28.733333333333331</v>
      </c>
      <c r="AN53">
        <v>27.533333333333331</v>
      </c>
      <c r="AP53">
        <v>27.851612903225799</v>
      </c>
    </row>
    <row r="54" spans="1:42" x14ac:dyDescent="0.2">
      <c r="A54">
        <v>26105140</v>
      </c>
      <c r="B54" t="s">
        <v>669</v>
      </c>
      <c r="C54" t="s">
        <v>347</v>
      </c>
      <c r="D54" t="s">
        <v>349</v>
      </c>
      <c r="E54" t="s">
        <v>342</v>
      </c>
      <c r="F54" t="s">
        <v>460</v>
      </c>
      <c r="G54" t="s">
        <v>670</v>
      </c>
      <c r="H54" t="s">
        <v>671</v>
      </c>
      <c r="I54" t="s">
        <v>672</v>
      </c>
      <c r="J54">
        <v>11.46666666666667</v>
      </c>
      <c r="K54">
        <v>11</v>
      </c>
      <c r="L54">
        <v>11.93333333333333</v>
      </c>
      <c r="M54">
        <v>11.866666666666671</v>
      </c>
      <c r="N54">
        <v>11.33333333333333</v>
      </c>
      <c r="AP54">
        <v>11.52</v>
      </c>
    </row>
    <row r="55" spans="1:42" x14ac:dyDescent="0.2">
      <c r="A55">
        <v>23055040</v>
      </c>
      <c r="B55" t="s">
        <v>673</v>
      </c>
      <c r="C55" t="s">
        <v>113</v>
      </c>
      <c r="D55" t="s">
        <v>386</v>
      </c>
      <c r="E55" t="s">
        <v>361</v>
      </c>
      <c r="F55" t="s">
        <v>460</v>
      </c>
      <c r="G55" t="s">
        <v>674</v>
      </c>
      <c r="H55" t="s">
        <v>675</v>
      </c>
      <c r="I55" t="s">
        <v>676</v>
      </c>
      <c r="J55">
        <v>20.333333333333329</v>
      </c>
      <c r="K55">
        <v>18.93333333333333</v>
      </c>
      <c r="L55">
        <v>19.733333333333331</v>
      </c>
      <c r="M55">
        <v>18.93333333333333</v>
      </c>
      <c r="N55">
        <v>19.13333333333334</v>
      </c>
      <c r="O55">
        <v>18.2</v>
      </c>
      <c r="P55">
        <v>19</v>
      </c>
      <c r="Q55">
        <v>19.333333333333329</v>
      </c>
      <c r="R55">
        <v>19.466666666666669</v>
      </c>
      <c r="S55">
        <v>19.266666666666669</v>
      </c>
      <c r="U55">
        <v>18.533333333333331</v>
      </c>
      <c r="V55">
        <v>18.333333333333329</v>
      </c>
      <c r="W55">
        <v>18.8</v>
      </c>
      <c r="X55">
        <v>18.866666666666671</v>
      </c>
      <c r="Y55">
        <v>19.600000000000001</v>
      </c>
      <c r="Z55">
        <v>21</v>
      </c>
      <c r="AA55">
        <v>22</v>
      </c>
      <c r="AB55">
        <v>20</v>
      </c>
      <c r="AC55">
        <v>20.2</v>
      </c>
      <c r="AE55">
        <v>19.266666666666669</v>
      </c>
      <c r="AF55">
        <v>19.13333333333334</v>
      </c>
      <c r="AG55">
        <v>19.666666666666671</v>
      </c>
      <c r="AH55">
        <v>19.666666666666671</v>
      </c>
      <c r="AI55">
        <v>19.2</v>
      </c>
      <c r="AJ55">
        <v>19</v>
      </c>
      <c r="AK55">
        <v>19.266666666666669</v>
      </c>
      <c r="AL55">
        <v>19.93333333333333</v>
      </c>
      <c r="AM55">
        <v>18.666666666666671</v>
      </c>
      <c r="AN55">
        <v>19.06666666666667</v>
      </c>
      <c r="AP55">
        <v>19.397701149425291</v>
      </c>
    </row>
    <row r="56" spans="1:42" x14ac:dyDescent="0.2">
      <c r="A56">
        <v>35075030</v>
      </c>
      <c r="B56" t="s">
        <v>677</v>
      </c>
      <c r="C56" t="s">
        <v>209</v>
      </c>
      <c r="D56" t="s">
        <v>242</v>
      </c>
      <c r="E56" t="s">
        <v>208</v>
      </c>
      <c r="F56" t="s">
        <v>460</v>
      </c>
      <c r="G56" t="s">
        <v>678</v>
      </c>
      <c r="H56" t="s">
        <v>679</v>
      </c>
      <c r="I56" t="s">
        <v>680</v>
      </c>
      <c r="J56">
        <v>17.36666666666666</v>
      </c>
      <c r="K56">
        <v>16.666666666666671</v>
      </c>
      <c r="L56">
        <v>14.4</v>
      </c>
      <c r="M56">
        <v>15.93333333333333</v>
      </c>
      <c r="N56">
        <v>16.399999999999999</v>
      </c>
      <c r="O56">
        <v>16.333333333333329</v>
      </c>
      <c r="P56">
        <v>16.466666666666669</v>
      </c>
      <c r="Q56">
        <v>15.8</v>
      </c>
      <c r="R56">
        <v>16.133333333333329</v>
      </c>
      <c r="S56">
        <v>16.2</v>
      </c>
      <c r="T56">
        <v>16.399999999999999</v>
      </c>
      <c r="U56">
        <v>15.46666666666667</v>
      </c>
      <c r="V56">
        <v>16.666666666666671</v>
      </c>
      <c r="W56">
        <v>15.733333333333331</v>
      </c>
      <c r="X56">
        <v>15.8</v>
      </c>
      <c r="Y56">
        <v>16.600000000000001</v>
      </c>
      <c r="Z56">
        <v>16.866666666666671</v>
      </c>
      <c r="AA56">
        <v>16.399999999999999</v>
      </c>
      <c r="AB56">
        <v>16.266666666666669</v>
      </c>
      <c r="AC56">
        <v>17.600000000000001</v>
      </c>
      <c r="AD56">
        <v>18.533333333333331</v>
      </c>
      <c r="AE56">
        <v>18.06666666666667</v>
      </c>
      <c r="AF56">
        <v>17.93333333333333</v>
      </c>
      <c r="AG56">
        <v>17.733333333333331</v>
      </c>
      <c r="AH56">
        <v>16.399999999999999</v>
      </c>
      <c r="AI56">
        <v>17.666666666666671</v>
      </c>
      <c r="AJ56">
        <v>17.06666666666667</v>
      </c>
      <c r="AK56">
        <v>18</v>
      </c>
      <c r="AL56">
        <v>16.93333333333333</v>
      </c>
      <c r="AM56">
        <v>17.466666666666669</v>
      </c>
      <c r="AN56">
        <v>16.399999999999999</v>
      </c>
      <c r="AP56">
        <v>16.7</v>
      </c>
    </row>
    <row r="57" spans="1:42" x14ac:dyDescent="0.2">
      <c r="A57">
        <v>24015120</v>
      </c>
      <c r="B57" t="s">
        <v>681</v>
      </c>
      <c r="C57" t="s">
        <v>68</v>
      </c>
      <c r="D57" t="s">
        <v>411</v>
      </c>
      <c r="E57" t="s">
        <v>388</v>
      </c>
      <c r="F57" t="s">
        <v>460</v>
      </c>
      <c r="G57" t="s">
        <v>682</v>
      </c>
      <c r="H57" t="s">
        <v>683</v>
      </c>
      <c r="I57" t="s">
        <v>684</v>
      </c>
      <c r="J57">
        <v>16.350000000000001</v>
      </c>
      <c r="K57">
        <v>15.45</v>
      </c>
      <c r="L57">
        <v>16.5</v>
      </c>
      <c r="M57">
        <v>15.1</v>
      </c>
      <c r="N57">
        <v>13.65</v>
      </c>
      <c r="O57">
        <v>13.8</v>
      </c>
      <c r="P57">
        <v>15.35</v>
      </c>
      <c r="Q57">
        <v>14.3</v>
      </c>
      <c r="V57">
        <v>15.45</v>
      </c>
      <c r="W57">
        <v>15.3</v>
      </c>
      <c r="X57">
        <v>16</v>
      </c>
      <c r="Y57">
        <v>15.9</v>
      </c>
      <c r="Z57">
        <v>17.649999999999999</v>
      </c>
      <c r="AA57">
        <v>16.649999999999999</v>
      </c>
      <c r="AB57">
        <v>15.7</v>
      </c>
      <c r="AC57">
        <v>15.8</v>
      </c>
      <c r="AD57">
        <v>17.649999999999999</v>
      </c>
      <c r="AE57">
        <v>16.95</v>
      </c>
      <c r="AF57">
        <v>16.649999999999999</v>
      </c>
      <c r="AG57">
        <v>17.25</v>
      </c>
      <c r="AH57">
        <v>16.899999999999999</v>
      </c>
      <c r="AI57">
        <v>15.15</v>
      </c>
      <c r="AJ57">
        <v>14.6</v>
      </c>
      <c r="AK57">
        <v>15.85</v>
      </c>
      <c r="AL57">
        <v>12.8</v>
      </c>
      <c r="AM57">
        <v>17.2</v>
      </c>
      <c r="AN57">
        <v>17.05</v>
      </c>
      <c r="AP57">
        <v>15.81481481481481</v>
      </c>
    </row>
    <row r="58" spans="1:42" x14ac:dyDescent="0.2">
      <c r="A58">
        <v>24015090</v>
      </c>
      <c r="B58" t="s">
        <v>685</v>
      </c>
      <c r="C58" t="s">
        <v>209</v>
      </c>
      <c r="D58" t="s">
        <v>213</v>
      </c>
      <c r="E58" t="s">
        <v>208</v>
      </c>
      <c r="F58" t="s">
        <v>460</v>
      </c>
      <c r="G58" t="s">
        <v>686</v>
      </c>
      <c r="H58" t="s">
        <v>687</v>
      </c>
      <c r="I58" t="s">
        <v>688</v>
      </c>
      <c r="J58">
        <v>17.8</v>
      </c>
      <c r="K58">
        <v>18.100000000000001</v>
      </c>
      <c r="L58">
        <v>16.2</v>
      </c>
      <c r="M58">
        <v>16.55</v>
      </c>
      <c r="N58">
        <v>15.75</v>
      </c>
      <c r="O58">
        <v>15.65</v>
      </c>
      <c r="P58">
        <v>15.3</v>
      </c>
      <c r="Q58">
        <v>15.65</v>
      </c>
      <c r="R58">
        <v>16.649999999999999</v>
      </c>
      <c r="S58">
        <v>16.7</v>
      </c>
      <c r="T58">
        <v>16.600000000000001</v>
      </c>
      <c r="U58">
        <v>16.95</v>
      </c>
      <c r="V58">
        <v>17.5</v>
      </c>
      <c r="W58">
        <v>17.399999999999999</v>
      </c>
      <c r="X58">
        <v>16.100000000000001</v>
      </c>
      <c r="Y58">
        <v>16.7</v>
      </c>
      <c r="Z58">
        <v>18</v>
      </c>
      <c r="AA58">
        <v>17.5</v>
      </c>
      <c r="AB58">
        <v>17.95</v>
      </c>
      <c r="AC58">
        <v>17.8</v>
      </c>
      <c r="AD58">
        <v>17.5</v>
      </c>
      <c r="AE58">
        <v>17.100000000000001</v>
      </c>
      <c r="AF58">
        <v>17.05</v>
      </c>
      <c r="AG58">
        <v>16.7</v>
      </c>
      <c r="AH58">
        <v>17.5</v>
      </c>
      <c r="AI58">
        <v>16.45</v>
      </c>
      <c r="AJ58">
        <v>15.35</v>
      </c>
      <c r="AK58">
        <v>16.25</v>
      </c>
      <c r="AL58">
        <v>16.55</v>
      </c>
      <c r="AM58">
        <v>17.100000000000001</v>
      </c>
      <c r="AN58">
        <v>15</v>
      </c>
      <c r="AP58">
        <v>16.754838709677419</v>
      </c>
    </row>
    <row r="59" spans="1:42" x14ac:dyDescent="0.2">
      <c r="A59">
        <v>21255080</v>
      </c>
      <c r="B59" t="s">
        <v>689</v>
      </c>
      <c r="C59" t="s">
        <v>65</v>
      </c>
      <c r="D59" t="s">
        <v>374</v>
      </c>
      <c r="E59" t="s">
        <v>361</v>
      </c>
      <c r="F59" t="s">
        <v>460</v>
      </c>
      <c r="G59" t="s">
        <v>690</v>
      </c>
      <c r="H59" t="s">
        <v>691</v>
      </c>
      <c r="I59" t="s">
        <v>692</v>
      </c>
      <c r="K59">
        <v>26.86666666666666</v>
      </c>
      <c r="O59">
        <v>25.93333333333333</v>
      </c>
      <c r="P59">
        <v>25.4</v>
      </c>
      <c r="Q59">
        <v>28.2</v>
      </c>
      <c r="R59">
        <v>28.6</v>
      </c>
      <c r="S59">
        <v>28.2</v>
      </c>
      <c r="T59">
        <v>27.533333333333331</v>
      </c>
      <c r="U59">
        <v>24.466666666666669</v>
      </c>
      <c r="V59">
        <v>27.133333333333329</v>
      </c>
      <c r="X59">
        <v>27.2</v>
      </c>
      <c r="Y59">
        <v>28.06666666666667</v>
      </c>
      <c r="Z59">
        <v>30.06666666666667</v>
      </c>
      <c r="AA59">
        <v>31.2</v>
      </c>
      <c r="AB59">
        <v>28.6</v>
      </c>
      <c r="AD59">
        <v>30.466666666666669</v>
      </c>
      <c r="AE59">
        <v>29.2</v>
      </c>
      <c r="AF59">
        <v>29.06666666666667</v>
      </c>
      <c r="AG59">
        <v>29.466666666666669</v>
      </c>
      <c r="AH59">
        <v>29.93333333333333</v>
      </c>
      <c r="AI59">
        <v>29.8</v>
      </c>
      <c r="AK59">
        <v>29.4</v>
      </c>
      <c r="AL59">
        <v>29.8</v>
      </c>
      <c r="AM59">
        <v>26.666666666666671</v>
      </c>
      <c r="AN59">
        <v>28.066666666666659</v>
      </c>
      <c r="AP59">
        <v>28.305555555555539</v>
      </c>
    </row>
    <row r="60" spans="1:42" x14ac:dyDescent="0.2">
      <c r="A60">
        <v>26025110</v>
      </c>
      <c r="B60" t="s">
        <v>693</v>
      </c>
      <c r="C60" t="s">
        <v>178</v>
      </c>
      <c r="D60" t="s">
        <v>345</v>
      </c>
      <c r="E60" t="s">
        <v>342</v>
      </c>
      <c r="F60" t="s">
        <v>460</v>
      </c>
      <c r="G60" t="s">
        <v>694</v>
      </c>
      <c r="H60" t="s">
        <v>695</v>
      </c>
      <c r="I60" t="s">
        <v>696</v>
      </c>
      <c r="J60">
        <v>26.9</v>
      </c>
      <c r="K60">
        <v>24.75</v>
      </c>
      <c r="L60">
        <v>26.1</v>
      </c>
      <c r="M60">
        <v>25.1</v>
      </c>
      <c r="N60">
        <v>23.55</v>
      </c>
      <c r="O60">
        <v>23.95</v>
      </c>
      <c r="P60">
        <v>25</v>
      </c>
      <c r="Q60">
        <v>24.7</v>
      </c>
      <c r="R60">
        <v>23.45</v>
      </c>
      <c r="S60">
        <v>23.25</v>
      </c>
      <c r="T60">
        <v>22.65</v>
      </c>
      <c r="U60">
        <v>21.95</v>
      </c>
      <c r="V60">
        <v>23.25</v>
      </c>
      <c r="W60">
        <v>24.6</v>
      </c>
      <c r="X60">
        <v>24.3</v>
      </c>
      <c r="Y60">
        <v>24.65</v>
      </c>
      <c r="Z60">
        <v>26.05</v>
      </c>
      <c r="AA60">
        <v>26.5</v>
      </c>
      <c r="AB60">
        <v>24.45</v>
      </c>
      <c r="AC60">
        <v>26.05</v>
      </c>
      <c r="AD60">
        <v>25.7</v>
      </c>
      <c r="AE60">
        <v>23.35</v>
      </c>
      <c r="AF60">
        <v>24.3</v>
      </c>
      <c r="AG60">
        <v>26.05</v>
      </c>
      <c r="AH60">
        <v>25.8</v>
      </c>
      <c r="AI60">
        <v>24.75</v>
      </c>
      <c r="AJ60">
        <v>23.85</v>
      </c>
      <c r="AK60">
        <v>24.05</v>
      </c>
      <c r="AN60">
        <v>24.1</v>
      </c>
      <c r="AP60">
        <v>24.59137931034482</v>
      </c>
    </row>
    <row r="61" spans="1:42" x14ac:dyDescent="0.2">
      <c r="A61">
        <v>21206260</v>
      </c>
      <c r="B61" t="s">
        <v>697</v>
      </c>
      <c r="C61" t="s">
        <v>69</v>
      </c>
      <c r="D61" t="s">
        <v>407</v>
      </c>
      <c r="E61" t="s">
        <v>388</v>
      </c>
      <c r="F61" t="s">
        <v>460</v>
      </c>
      <c r="G61" t="s">
        <v>698</v>
      </c>
      <c r="H61" t="s">
        <v>699</v>
      </c>
      <c r="I61" t="s">
        <v>700</v>
      </c>
      <c r="AG61">
        <v>14.6</v>
      </c>
      <c r="AI61">
        <v>15.66666666666667</v>
      </c>
      <c r="AJ61">
        <v>15.06666666666667</v>
      </c>
      <c r="AK61">
        <v>15.4</v>
      </c>
      <c r="AL61">
        <v>14.733333333333331</v>
      </c>
      <c r="AP61">
        <v>15.09333333333333</v>
      </c>
    </row>
    <row r="62" spans="1:42" x14ac:dyDescent="0.2">
      <c r="A62">
        <v>24015220</v>
      </c>
      <c r="B62" t="s">
        <v>701</v>
      </c>
      <c r="C62" t="s">
        <v>209</v>
      </c>
      <c r="D62" t="s">
        <v>215</v>
      </c>
      <c r="E62" t="s">
        <v>208</v>
      </c>
      <c r="F62" t="s">
        <v>460</v>
      </c>
      <c r="G62" t="s">
        <v>702</v>
      </c>
      <c r="H62" t="s">
        <v>703</v>
      </c>
      <c r="I62" t="s">
        <v>704</v>
      </c>
      <c r="J62">
        <v>14.45</v>
      </c>
      <c r="K62">
        <v>15.15</v>
      </c>
      <c r="L62">
        <v>14.55</v>
      </c>
      <c r="M62">
        <v>15.4</v>
      </c>
      <c r="N62">
        <v>15</v>
      </c>
      <c r="O62">
        <v>14.4</v>
      </c>
      <c r="P62">
        <v>14.45</v>
      </c>
      <c r="Q62">
        <v>13.95</v>
      </c>
      <c r="R62">
        <v>14.3</v>
      </c>
      <c r="S62">
        <v>14.25</v>
      </c>
      <c r="T62">
        <v>14.15</v>
      </c>
      <c r="U62">
        <v>14.05</v>
      </c>
      <c r="V62">
        <v>14.95</v>
      </c>
      <c r="W62">
        <v>13.85</v>
      </c>
      <c r="X62">
        <v>14.25</v>
      </c>
      <c r="Y62">
        <v>14.4</v>
      </c>
      <c r="Z62">
        <v>15.1</v>
      </c>
      <c r="AA62">
        <v>15.4</v>
      </c>
      <c r="AB62">
        <v>14.3</v>
      </c>
      <c r="AC62">
        <v>15.25</v>
      </c>
      <c r="AD62">
        <v>16.149999999999999</v>
      </c>
      <c r="AE62">
        <v>16.25</v>
      </c>
      <c r="AF62">
        <v>16.399999999999999</v>
      </c>
      <c r="AG62">
        <v>14.65</v>
      </c>
      <c r="AH62">
        <v>15.65</v>
      </c>
      <c r="AI62">
        <v>15.7</v>
      </c>
      <c r="AJ62">
        <v>14.75</v>
      </c>
      <c r="AK62">
        <v>14.85</v>
      </c>
      <c r="AL62">
        <v>15.45</v>
      </c>
      <c r="AM62">
        <v>15.1</v>
      </c>
      <c r="AN62">
        <v>14.75</v>
      </c>
      <c r="AP62">
        <v>14.880645161290319</v>
      </c>
    </row>
    <row r="63" spans="1:42" x14ac:dyDescent="0.2">
      <c r="A63">
        <v>23125140</v>
      </c>
      <c r="B63" t="s">
        <v>705</v>
      </c>
      <c r="C63" t="s">
        <v>209</v>
      </c>
      <c r="D63" t="s">
        <v>211</v>
      </c>
      <c r="E63" t="s">
        <v>208</v>
      </c>
      <c r="F63" t="s">
        <v>460</v>
      </c>
      <c r="G63" t="s">
        <v>706</v>
      </c>
      <c r="H63" t="s">
        <v>707</v>
      </c>
      <c r="I63" t="s">
        <v>708</v>
      </c>
      <c r="J63">
        <v>23</v>
      </c>
      <c r="K63">
        <v>21.2</v>
      </c>
      <c r="L63">
        <v>22</v>
      </c>
      <c r="M63">
        <v>22.333333333333329</v>
      </c>
      <c r="N63">
        <v>22.06666666666667</v>
      </c>
      <c r="O63">
        <v>21.533333333333331</v>
      </c>
      <c r="P63">
        <v>20.666666666666671</v>
      </c>
      <c r="Q63">
        <v>22</v>
      </c>
      <c r="R63">
        <v>22.93333333333333</v>
      </c>
      <c r="S63">
        <v>21.133333333333329</v>
      </c>
      <c r="T63">
        <v>20.266666666666669</v>
      </c>
      <c r="U63">
        <v>19.333333333333329</v>
      </c>
      <c r="V63">
        <v>20.6</v>
      </c>
      <c r="W63">
        <v>22.466666666666669</v>
      </c>
      <c r="X63">
        <v>22.06666666666667</v>
      </c>
      <c r="Y63">
        <v>21.2</v>
      </c>
      <c r="Z63">
        <v>22.86666666666666</v>
      </c>
      <c r="AA63">
        <v>23.266666666666669</v>
      </c>
      <c r="AB63">
        <v>22.333333333333329</v>
      </c>
      <c r="AC63">
        <v>23.333333333333329</v>
      </c>
      <c r="AD63">
        <v>23.4</v>
      </c>
      <c r="AE63">
        <v>23.266666666666669</v>
      </c>
      <c r="AF63">
        <v>22.4</v>
      </c>
      <c r="AG63">
        <v>22.13333333333334</v>
      </c>
      <c r="AH63">
        <v>22.266666666666669</v>
      </c>
      <c r="AI63">
        <v>21.8</v>
      </c>
      <c r="AJ63">
        <v>22.533333333333331</v>
      </c>
      <c r="AK63">
        <v>22.86666666666666</v>
      </c>
      <c r="AL63">
        <v>22.06666666666667</v>
      </c>
      <c r="AM63">
        <v>21.8</v>
      </c>
      <c r="AN63">
        <v>21.86666666666666</v>
      </c>
      <c r="AP63">
        <v>22.032258064516121</v>
      </c>
    </row>
    <row r="64" spans="1:42" x14ac:dyDescent="0.2">
      <c r="A64">
        <v>26125130</v>
      </c>
      <c r="B64" t="s">
        <v>709</v>
      </c>
      <c r="C64" t="s">
        <v>347</v>
      </c>
      <c r="D64" t="s">
        <v>354</v>
      </c>
      <c r="E64" t="s">
        <v>342</v>
      </c>
      <c r="F64" t="s">
        <v>460</v>
      </c>
      <c r="G64" t="s">
        <v>710</v>
      </c>
      <c r="H64" t="s">
        <v>711</v>
      </c>
      <c r="I64" t="s">
        <v>712</v>
      </c>
      <c r="J64">
        <v>19.7</v>
      </c>
      <c r="K64">
        <v>19.5</v>
      </c>
      <c r="L64">
        <v>20.5</v>
      </c>
      <c r="M64">
        <v>20.399999999999999</v>
      </c>
      <c r="N64">
        <v>21.1</v>
      </c>
      <c r="O64">
        <v>19.399999999999999</v>
      </c>
      <c r="P64">
        <v>18.3</v>
      </c>
      <c r="Q64">
        <v>18.899999999999999</v>
      </c>
      <c r="R64">
        <v>19.100000000000001</v>
      </c>
      <c r="S64">
        <v>18.350000000000001</v>
      </c>
      <c r="T64">
        <v>18.2</v>
      </c>
      <c r="U64">
        <v>18</v>
      </c>
      <c r="V64">
        <v>18.8</v>
      </c>
      <c r="W64">
        <v>19.05</v>
      </c>
      <c r="X64">
        <v>18.7</v>
      </c>
      <c r="Y64">
        <v>19.45</v>
      </c>
      <c r="AC64">
        <v>19.95</v>
      </c>
      <c r="AE64">
        <v>18.75</v>
      </c>
      <c r="AF64">
        <v>19.3</v>
      </c>
      <c r="AI64">
        <v>19.3</v>
      </c>
      <c r="AJ64">
        <v>19.149999999999999</v>
      </c>
      <c r="AK64">
        <v>18.375</v>
      </c>
      <c r="AL64">
        <v>18.850000000000001</v>
      </c>
      <c r="AM64">
        <v>18.600000000000001</v>
      </c>
      <c r="AP64">
        <v>19.155208333333331</v>
      </c>
    </row>
    <row r="65" spans="1:42" x14ac:dyDescent="0.2">
      <c r="A65">
        <v>21185080</v>
      </c>
      <c r="B65" t="s">
        <v>713</v>
      </c>
      <c r="C65" t="s">
        <v>65</v>
      </c>
      <c r="D65" t="s">
        <v>366</v>
      </c>
      <c r="E65" t="s">
        <v>361</v>
      </c>
      <c r="F65" t="s">
        <v>460</v>
      </c>
      <c r="G65" t="s">
        <v>714</v>
      </c>
      <c r="H65" t="s">
        <v>715</v>
      </c>
      <c r="I65" t="s">
        <v>716</v>
      </c>
      <c r="J65">
        <v>27.933333333333341</v>
      </c>
      <c r="K65">
        <v>27.8</v>
      </c>
      <c r="L65">
        <v>27.266666666666669</v>
      </c>
      <c r="M65">
        <v>27.06666666666667</v>
      </c>
      <c r="N65">
        <v>27.333333333333329</v>
      </c>
      <c r="O65">
        <v>24.533333333333331</v>
      </c>
      <c r="P65">
        <v>26.13333333333334</v>
      </c>
      <c r="Q65">
        <v>26.533333333333331</v>
      </c>
      <c r="R65">
        <v>26.333333333333329</v>
      </c>
      <c r="S65">
        <v>25.2</v>
      </c>
      <c r="T65">
        <v>25</v>
      </c>
      <c r="U65">
        <v>24.06666666666667</v>
      </c>
      <c r="V65">
        <v>24.8</v>
      </c>
      <c r="W65">
        <v>25.466666666666669</v>
      </c>
      <c r="X65">
        <v>26.13333333333334</v>
      </c>
      <c r="Y65">
        <v>24.8</v>
      </c>
      <c r="Z65">
        <v>26.2</v>
      </c>
      <c r="AA65">
        <v>27.13333333333334</v>
      </c>
      <c r="AB65">
        <v>25.266666666666669</v>
      </c>
      <c r="AC65">
        <v>27.06666666666667</v>
      </c>
      <c r="AD65">
        <v>27.6</v>
      </c>
      <c r="AE65">
        <v>27.266666666666669</v>
      </c>
      <c r="AF65">
        <v>26.13333333333334</v>
      </c>
      <c r="AG65">
        <v>25.4</v>
      </c>
      <c r="AH65">
        <v>25.2</v>
      </c>
      <c r="AI65">
        <v>27</v>
      </c>
      <c r="AJ65">
        <v>26.2</v>
      </c>
      <c r="AK65">
        <v>25.93333333333333</v>
      </c>
      <c r="AL65">
        <v>25.533333333333331</v>
      </c>
      <c r="AM65">
        <v>25.333333333333329</v>
      </c>
      <c r="AN65">
        <v>24.533333333333331</v>
      </c>
      <c r="AP65">
        <v>26.07096774193549</v>
      </c>
    </row>
    <row r="66" spans="1:42" x14ac:dyDescent="0.2">
      <c r="A66">
        <v>21195060</v>
      </c>
      <c r="B66" t="s">
        <v>717</v>
      </c>
      <c r="C66" t="s">
        <v>68</v>
      </c>
      <c r="D66" t="s">
        <v>387</v>
      </c>
      <c r="E66" t="s">
        <v>388</v>
      </c>
      <c r="F66" t="s">
        <v>460</v>
      </c>
      <c r="G66" t="s">
        <v>718</v>
      </c>
      <c r="H66" t="s">
        <v>719</v>
      </c>
      <c r="I66" t="s">
        <v>720</v>
      </c>
      <c r="J66">
        <v>25.6</v>
      </c>
      <c r="K66">
        <v>25.066666666666659</v>
      </c>
      <c r="L66">
        <v>23.2</v>
      </c>
      <c r="M66">
        <v>22.86666666666666</v>
      </c>
      <c r="N66">
        <v>23.6</v>
      </c>
      <c r="O66">
        <v>21.8</v>
      </c>
      <c r="P66">
        <v>23.066666666666659</v>
      </c>
      <c r="Q66">
        <v>23.733333333333331</v>
      </c>
      <c r="R66">
        <v>25.533333333333331</v>
      </c>
      <c r="S66">
        <v>24.666666666666671</v>
      </c>
      <c r="T66">
        <v>22.2</v>
      </c>
      <c r="U66">
        <v>21.333333333333329</v>
      </c>
      <c r="V66">
        <v>23.2</v>
      </c>
      <c r="W66">
        <v>23.266666666666669</v>
      </c>
      <c r="X66">
        <v>23.333333333333329</v>
      </c>
      <c r="Y66">
        <v>24.13333333333334</v>
      </c>
      <c r="Z66">
        <v>23.4</v>
      </c>
      <c r="AA66">
        <v>26</v>
      </c>
      <c r="AB66">
        <v>25.8</v>
      </c>
      <c r="AC66">
        <v>25.8</v>
      </c>
      <c r="AD66">
        <v>26</v>
      </c>
      <c r="AE66">
        <v>24</v>
      </c>
      <c r="AF66">
        <v>24.93333333333333</v>
      </c>
      <c r="AG66">
        <v>23.4</v>
      </c>
      <c r="AH66">
        <v>24.6</v>
      </c>
      <c r="AI66">
        <v>23.733333333333331</v>
      </c>
      <c r="AJ66">
        <v>24</v>
      </c>
      <c r="AK66">
        <v>25.266666666666669</v>
      </c>
      <c r="AL66">
        <v>24.733333333333331</v>
      </c>
      <c r="AM66">
        <v>24.2</v>
      </c>
      <c r="AN66">
        <v>23.066666666666659</v>
      </c>
      <c r="AP66">
        <v>24.049462365591399</v>
      </c>
    </row>
    <row r="67" spans="1:42" x14ac:dyDescent="0.2">
      <c r="A67">
        <v>26135100</v>
      </c>
      <c r="B67" t="s">
        <v>721</v>
      </c>
      <c r="C67" t="s">
        <v>59</v>
      </c>
      <c r="D67" t="s">
        <v>60</v>
      </c>
      <c r="E67" t="s">
        <v>342</v>
      </c>
      <c r="F67" t="s">
        <v>460</v>
      </c>
      <c r="G67" t="s">
        <v>722</v>
      </c>
      <c r="H67" t="s">
        <v>723</v>
      </c>
      <c r="I67" t="s">
        <v>724</v>
      </c>
      <c r="J67">
        <v>24.06666666666667</v>
      </c>
      <c r="K67">
        <v>22.733333333333331</v>
      </c>
      <c r="L67">
        <v>24.8</v>
      </c>
      <c r="M67">
        <v>22.8</v>
      </c>
      <c r="N67">
        <v>22.8</v>
      </c>
      <c r="O67">
        <v>23.2</v>
      </c>
      <c r="P67">
        <v>24.266666666666669</v>
      </c>
      <c r="Q67">
        <v>23.466666666666669</v>
      </c>
      <c r="R67">
        <v>23.2</v>
      </c>
      <c r="S67">
        <v>23.2</v>
      </c>
      <c r="T67">
        <v>22.133333333333329</v>
      </c>
      <c r="U67">
        <v>21.933333333333341</v>
      </c>
      <c r="V67">
        <v>23.533333333333331</v>
      </c>
      <c r="W67">
        <v>23.86666666666666</v>
      </c>
      <c r="X67">
        <v>21.733333333333331</v>
      </c>
      <c r="Y67">
        <v>24.93333333333333</v>
      </c>
      <c r="Z67">
        <v>25.466666666666669</v>
      </c>
      <c r="AA67">
        <v>26.4</v>
      </c>
      <c r="AB67">
        <v>24.4</v>
      </c>
      <c r="AC67">
        <v>26.266666666666669</v>
      </c>
      <c r="AD67">
        <v>25.933333333333341</v>
      </c>
      <c r="AE67">
        <v>22.533333333333331</v>
      </c>
      <c r="AF67">
        <v>24.466666666666669</v>
      </c>
      <c r="AG67">
        <v>26.6</v>
      </c>
      <c r="AH67">
        <v>24.266666666666669</v>
      </c>
      <c r="AI67">
        <v>23.533333333333331</v>
      </c>
      <c r="AJ67">
        <v>25.86666666666666</v>
      </c>
      <c r="AK67">
        <v>23.933333333333341</v>
      </c>
      <c r="AL67">
        <v>22.933333333333341</v>
      </c>
      <c r="AM67">
        <v>24.733333333333331</v>
      </c>
      <c r="AN67">
        <v>23.6</v>
      </c>
      <c r="AP67">
        <v>23.987096774193549</v>
      </c>
    </row>
    <row r="68" spans="1:42" x14ac:dyDescent="0.2">
      <c r="A68">
        <v>21205700</v>
      </c>
      <c r="B68" t="s">
        <v>725</v>
      </c>
      <c r="C68" t="s">
        <v>68</v>
      </c>
      <c r="D68" t="s">
        <v>396</v>
      </c>
      <c r="E68" t="s">
        <v>388</v>
      </c>
      <c r="F68" t="s">
        <v>460</v>
      </c>
      <c r="G68" t="s">
        <v>726</v>
      </c>
      <c r="H68" t="s">
        <v>727</v>
      </c>
      <c r="I68" t="s">
        <v>728</v>
      </c>
      <c r="J68">
        <v>11.95</v>
      </c>
      <c r="K68">
        <v>13</v>
      </c>
      <c r="L68">
        <v>12.7</v>
      </c>
      <c r="M68">
        <v>14</v>
      </c>
      <c r="N68">
        <v>12.85</v>
      </c>
      <c r="O68">
        <v>13.1</v>
      </c>
      <c r="P68">
        <v>12.65</v>
      </c>
      <c r="Q68">
        <v>12.9</v>
      </c>
      <c r="R68">
        <v>13.45</v>
      </c>
      <c r="S68">
        <v>13.65</v>
      </c>
      <c r="T68">
        <v>12.975</v>
      </c>
      <c r="U68">
        <v>13.4</v>
      </c>
      <c r="V68">
        <v>13.3</v>
      </c>
      <c r="W68">
        <v>12.4</v>
      </c>
      <c r="X68">
        <v>12.8</v>
      </c>
      <c r="Y68">
        <v>12.7</v>
      </c>
      <c r="Z68">
        <v>13.75</v>
      </c>
      <c r="AA68">
        <v>13.15</v>
      </c>
      <c r="AB68">
        <v>11.9</v>
      </c>
      <c r="AC68">
        <v>14.8</v>
      </c>
      <c r="AD68">
        <v>13.85</v>
      </c>
      <c r="AE68">
        <v>14.65</v>
      </c>
      <c r="AH68">
        <v>13.3</v>
      </c>
      <c r="AI68">
        <v>14.25</v>
      </c>
      <c r="AJ68">
        <v>13.45</v>
      </c>
      <c r="AK68">
        <v>12.9</v>
      </c>
      <c r="AL68">
        <v>12.9</v>
      </c>
      <c r="AM68">
        <v>14.85</v>
      </c>
      <c r="AN68">
        <v>13.7</v>
      </c>
      <c r="AP68">
        <v>13.28534482758621</v>
      </c>
    </row>
    <row r="69" spans="1:42" x14ac:dyDescent="0.2">
      <c r="A69">
        <v>21115100</v>
      </c>
      <c r="B69" t="s">
        <v>729</v>
      </c>
      <c r="C69" t="s">
        <v>74</v>
      </c>
      <c r="D69" t="s">
        <v>75</v>
      </c>
      <c r="E69" t="s">
        <v>175</v>
      </c>
      <c r="F69" t="s">
        <v>460</v>
      </c>
      <c r="G69" t="s">
        <v>730</v>
      </c>
      <c r="H69" t="s">
        <v>731</v>
      </c>
      <c r="I69" t="s">
        <v>732</v>
      </c>
      <c r="J69">
        <v>24.733333333333331</v>
      </c>
      <c r="K69">
        <v>23.266666666666669</v>
      </c>
      <c r="L69">
        <v>23.6</v>
      </c>
      <c r="M69">
        <v>23.333333333333329</v>
      </c>
      <c r="N69">
        <v>23</v>
      </c>
      <c r="O69">
        <v>20.733333333333331</v>
      </c>
      <c r="P69">
        <v>22.13333333333334</v>
      </c>
      <c r="Q69">
        <v>22.13333333333334</v>
      </c>
      <c r="R69">
        <v>22.4</v>
      </c>
      <c r="S69">
        <v>22.666666666666671</v>
      </c>
      <c r="T69">
        <v>22.333333333333329</v>
      </c>
      <c r="U69">
        <v>21.133333333333329</v>
      </c>
      <c r="V69">
        <v>21.4</v>
      </c>
      <c r="W69">
        <v>22.466666666666669</v>
      </c>
      <c r="X69">
        <v>23.733333333333331</v>
      </c>
      <c r="Y69">
        <v>22.533333333333331</v>
      </c>
      <c r="Z69">
        <v>23</v>
      </c>
      <c r="AA69">
        <v>23.666666666666671</v>
      </c>
      <c r="AB69">
        <v>24.466666666666669</v>
      </c>
      <c r="AC69">
        <v>24</v>
      </c>
      <c r="AD69">
        <v>21.933333333333341</v>
      </c>
      <c r="AE69">
        <v>22.06666666666667</v>
      </c>
      <c r="AF69">
        <v>22.8</v>
      </c>
      <c r="AG69">
        <v>20.8</v>
      </c>
      <c r="AH69">
        <v>22</v>
      </c>
      <c r="AI69">
        <v>22.266666666666669</v>
      </c>
      <c r="AJ69">
        <v>22.2</v>
      </c>
      <c r="AK69">
        <v>22.266666666666669</v>
      </c>
      <c r="AL69">
        <v>21.06666666666667</v>
      </c>
      <c r="AM69">
        <v>22.533333333333331</v>
      </c>
      <c r="AN69">
        <v>21.333333333333329</v>
      </c>
      <c r="AP69">
        <v>22.516129032258061</v>
      </c>
    </row>
    <row r="70" spans="1:42" x14ac:dyDescent="0.2">
      <c r="A70">
        <v>21215080</v>
      </c>
      <c r="B70" t="s">
        <v>733</v>
      </c>
      <c r="C70" t="s">
        <v>65</v>
      </c>
      <c r="D70" t="s">
        <v>368</v>
      </c>
      <c r="E70" t="s">
        <v>361</v>
      </c>
      <c r="F70" t="s">
        <v>460</v>
      </c>
      <c r="G70" t="s">
        <v>734</v>
      </c>
      <c r="H70" t="s">
        <v>735</v>
      </c>
      <c r="I70" t="s">
        <v>736</v>
      </c>
      <c r="J70">
        <v>28.533333333333331</v>
      </c>
      <c r="K70">
        <v>27.533333333333331</v>
      </c>
      <c r="L70">
        <v>28.066666666666659</v>
      </c>
      <c r="M70">
        <v>23.733333333333331</v>
      </c>
      <c r="N70">
        <v>26.6</v>
      </c>
      <c r="O70">
        <v>23.8</v>
      </c>
      <c r="P70">
        <v>26.266666666666669</v>
      </c>
      <c r="Q70">
        <v>26.86666666666666</v>
      </c>
      <c r="R70">
        <v>24.933333333333341</v>
      </c>
      <c r="S70">
        <v>26.2</v>
      </c>
      <c r="T70">
        <v>25.93333333333333</v>
      </c>
      <c r="U70">
        <v>24.06666666666667</v>
      </c>
      <c r="V70">
        <v>25.4</v>
      </c>
      <c r="W70">
        <v>26.533333333333331</v>
      </c>
      <c r="X70">
        <v>25.6</v>
      </c>
      <c r="Y70">
        <v>25.6</v>
      </c>
      <c r="Z70">
        <v>26.733333333333331</v>
      </c>
      <c r="AA70">
        <v>27.4</v>
      </c>
      <c r="AB70">
        <v>26.6</v>
      </c>
      <c r="AC70">
        <v>28.266666666666669</v>
      </c>
      <c r="AD70">
        <v>28.266666666666669</v>
      </c>
      <c r="AE70">
        <v>25.333333333333329</v>
      </c>
      <c r="AF70">
        <v>28.06666666666667</v>
      </c>
      <c r="AG70">
        <v>27.4</v>
      </c>
      <c r="AH70">
        <v>27.6</v>
      </c>
      <c r="AI70">
        <v>27.8</v>
      </c>
      <c r="AJ70">
        <v>26.06666666666667</v>
      </c>
      <c r="AK70">
        <v>26.86666666666666</v>
      </c>
      <c r="AL70">
        <v>27</v>
      </c>
      <c r="AM70">
        <v>26.466666666666669</v>
      </c>
      <c r="AN70">
        <v>24.8</v>
      </c>
      <c r="AP70">
        <v>26.462365591397859</v>
      </c>
    </row>
    <row r="71" spans="1:42" x14ac:dyDescent="0.2">
      <c r="A71">
        <v>24035340</v>
      </c>
      <c r="B71" t="s">
        <v>737</v>
      </c>
      <c r="C71" t="s">
        <v>209</v>
      </c>
      <c r="D71" t="s">
        <v>234</v>
      </c>
      <c r="E71" t="s">
        <v>208</v>
      </c>
      <c r="F71" t="s">
        <v>460</v>
      </c>
      <c r="G71" t="s">
        <v>738</v>
      </c>
      <c r="H71" t="s">
        <v>739</v>
      </c>
      <c r="I71" t="s">
        <v>740</v>
      </c>
      <c r="AM71">
        <v>15.96666666666667</v>
      </c>
      <c r="AP71">
        <v>15.96666666666667</v>
      </c>
    </row>
    <row r="72" spans="1:42" x14ac:dyDescent="0.2">
      <c r="A72">
        <v>21145040</v>
      </c>
      <c r="B72" t="s">
        <v>741</v>
      </c>
      <c r="C72" t="s">
        <v>74</v>
      </c>
      <c r="D72" t="s">
        <v>186</v>
      </c>
      <c r="E72" t="s">
        <v>175</v>
      </c>
      <c r="F72" t="s">
        <v>460</v>
      </c>
      <c r="G72" t="s">
        <v>742</v>
      </c>
      <c r="H72" t="s">
        <v>743</v>
      </c>
      <c r="I72" t="s">
        <v>744</v>
      </c>
      <c r="J72">
        <v>32.666666666666657</v>
      </c>
      <c r="K72">
        <v>31.733333333333331</v>
      </c>
      <c r="L72">
        <v>32.733333333333327</v>
      </c>
      <c r="M72">
        <v>30.06666666666667</v>
      </c>
      <c r="N72">
        <v>31.6</v>
      </c>
      <c r="O72">
        <v>26.2</v>
      </c>
      <c r="P72">
        <v>26.666666666666671</v>
      </c>
      <c r="Q72">
        <v>28.2</v>
      </c>
      <c r="R72">
        <v>29.13333333333334</v>
      </c>
      <c r="S72">
        <v>29.466666666666669</v>
      </c>
      <c r="T72">
        <v>30</v>
      </c>
      <c r="U72">
        <v>28.266666666666669</v>
      </c>
      <c r="V72">
        <v>28.733333333333331</v>
      </c>
      <c r="W72">
        <v>30.466666666666669</v>
      </c>
      <c r="X72">
        <v>30.4</v>
      </c>
      <c r="Y72">
        <v>30.133333333333329</v>
      </c>
      <c r="Z72">
        <v>29</v>
      </c>
      <c r="AA72">
        <v>32.266666666666673</v>
      </c>
      <c r="AB72">
        <v>30.4</v>
      </c>
      <c r="AC72">
        <v>32.666666666666657</v>
      </c>
      <c r="AD72">
        <v>30.733333333333331</v>
      </c>
      <c r="AE72">
        <v>28.066666666666659</v>
      </c>
      <c r="AF72">
        <v>28.8</v>
      </c>
      <c r="AG72">
        <v>27.6</v>
      </c>
      <c r="AH72">
        <v>28.8</v>
      </c>
      <c r="AI72">
        <v>29.8</v>
      </c>
      <c r="AJ72">
        <v>27.533333333333331</v>
      </c>
      <c r="AK72">
        <v>27.86666666666666</v>
      </c>
      <c r="AL72">
        <v>28.2</v>
      </c>
      <c r="AM72">
        <v>27.266666666666669</v>
      </c>
      <c r="AN72">
        <v>27.6</v>
      </c>
      <c r="AP72">
        <v>29.453763440860211</v>
      </c>
    </row>
    <row r="73" spans="1:42" x14ac:dyDescent="0.2">
      <c r="A73">
        <v>32075050</v>
      </c>
      <c r="B73" t="s">
        <v>745</v>
      </c>
      <c r="C73" t="s">
        <v>90</v>
      </c>
      <c r="D73" t="s">
        <v>154</v>
      </c>
      <c r="E73" t="s">
        <v>147</v>
      </c>
      <c r="F73" t="s">
        <v>460</v>
      </c>
      <c r="G73" t="s">
        <v>746</v>
      </c>
      <c r="H73" t="s">
        <v>747</v>
      </c>
      <c r="I73" t="s">
        <v>748</v>
      </c>
      <c r="J73">
        <v>26.4</v>
      </c>
      <c r="K73">
        <v>25.25</v>
      </c>
      <c r="L73">
        <v>24.9</v>
      </c>
      <c r="M73">
        <v>26.3</v>
      </c>
      <c r="N73">
        <v>27.3</v>
      </c>
      <c r="O73">
        <v>23.4</v>
      </c>
      <c r="P73">
        <v>25.25</v>
      </c>
      <c r="Q73">
        <v>25.75</v>
      </c>
      <c r="R73">
        <v>26.15</v>
      </c>
      <c r="S73">
        <v>26.75</v>
      </c>
      <c r="T73">
        <v>27</v>
      </c>
      <c r="U73">
        <v>25.7</v>
      </c>
      <c r="V73">
        <v>25.45</v>
      </c>
      <c r="W73">
        <v>25.8</v>
      </c>
      <c r="X73">
        <v>25.1</v>
      </c>
      <c r="Y73">
        <v>25.15</v>
      </c>
      <c r="Z73">
        <v>25.25</v>
      </c>
      <c r="AA73">
        <v>25.3</v>
      </c>
      <c r="AB73">
        <v>26.25</v>
      </c>
      <c r="AC73">
        <v>27.4</v>
      </c>
      <c r="AD73">
        <v>26.6</v>
      </c>
      <c r="AE73">
        <v>25.4</v>
      </c>
      <c r="AF73">
        <v>26.2</v>
      </c>
      <c r="AG73">
        <v>26.6</v>
      </c>
      <c r="AH73">
        <v>26.8</v>
      </c>
      <c r="AI73">
        <v>26.05</v>
      </c>
      <c r="AJ73">
        <v>25.8</v>
      </c>
      <c r="AK73">
        <v>26.3</v>
      </c>
      <c r="AL73">
        <v>25.9</v>
      </c>
      <c r="AM73">
        <v>26.05</v>
      </c>
      <c r="AN73">
        <v>24.8</v>
      </c>
      <c r="AP73">
        <v>25.882258064516119</v>
      </c>
    </row>
    <row r="74" spans="1:42" x14ac:dyDescent="0.2">
      <c r="A74">
        <v>33055010</v>
      </c>
      <c r="B74" t="s">
        <v>749</v>
      </c>
      <c r="C74" t="s">
        <v>87</v>
      </c>
      <c r="D74" t="s">
        <v>157</v>
      </c>
      <c r="E74" t="s">
        <v>147</v>
      </c>
      <c r="F74" t="s">
        <v>460</v>
      </c>
      <c r="G74" t="s">
        <v>750</v>
      </c>
      <c r="H74" t="s">
        <v>751</v>
      </c>
      <c r="I74" t="s">
        <v>752</v>
      </c>
      <c r="W74">
        <v>26.65</v>
      </c>
      <c r="X74">
        <v>25.25</v>
      </c>
      <c r="Y74">
        <v>26.3</v>
      </c>
      <c r="Z74">
        <v>27.1</v>
      </c>
      <c r="AA74">
        <v>25.55</v>
      </c>
      <c r="AB74">
        <v>27.3</v>
      </c>
      <c r="AC74">
        <v>27.75</v>
      </c>
      <c r="AD74">
        <v>26.9</v>
      </c>
      <c r="AE74">
        <v>26.5</v>
      </c>
      <c r="AG74">
        <v>28.75</v>
      </c>
      <c r="AH74">
        <v>27.2</v>
      </c>
      <c r="AI74">
        <v>25.75</v>
      </c>
      <c r="AJ74">
        <v>26.9</v>
      </c>
      <c r="AK74">
        <v>26.9</v>
      </c>
      <c r="AL74">
        <v>26.65</v>
      </c>
      <c r="AM74">
        <v>24.85</v>
      </c>
      <c r="AN74">
        <v>26.25</v>
      </c>
      <c r="AP74">
        <v>26.620588235294122</v>
      </c>
    </row>
    <row r="75" spans="1:42" x14ac:dyDescent="0.2">
      <c r="A75">
        <v>35085050</v>
      </c>
      <c r="B75" t="s">
        <v>753</v>
      </c>
      <c r="C75" t="s">
        <v>209</v>
      </c>
      <c r="D75" t="s">
        <v>247</v>
      </c>
      <c r="E75" t="s">
        <v>208</v>
      </c>
      <c r="F75" t="s">
        <v>460</v>
      </c>
      <c r="G75" t="s">
        <v>754</v>
      </c>
      <c r="H75" t="s">
        <v>755</v>
      </c>
      <c r="I75" t="s">
        <v>502</v>
      </c>
      <c r="K75">
        <v>21.666666666666671</v>
      </c>
      <c r="L75">
        <v>21.2</v>
      </c>
      <c r="N75">
        <v>22.333333333333329</v>
      </c>
      <c r="W75">
        <v>21.133333333333329</v>
      </c>
      <c r="X75">
        <v>21.733333333333331</v>
      </c>
      <c r="AA75">
        <v>22.733333333333331</v>
      </c>
      <c r="AB75">
        <v>22.4</v>
      </c>
      <c r="AC75">
        <v>22.4</v>
      </c>
      <c r="AD75">
        <v>22.86666666666666</v>
      </c>
      <c r="AE75">
        <v>21.8</v>
      </c>
      <c r="AF75">
        <v>24.2</v>
      </c>
      <c r="AG75">
        <v>24</v>
      </c>
      <c r="AJ75">
        <v>22.533333333333331</v>
      </c>
      <c r="AK75">
        <v>22.2</v>
      </c>
      <c r="AM75">
        <v>22.93333333333333</v>
      </c>
      <c r="AN75">
        <v>22.333333333333329</v>
      </c>
      <c r="AP75">
        <v>22.404166666666669</v>
      </c>
    </row>
    <row r="76" spans="1:42" x14ac:dyDescent="0.2">
      <c r="A76">
        <v>21205740</v>
      </c>
      <c r="B76" t="s">
        <v>756</v>
      </c>
      <c r="C76" t="s">
        <v>68</v>
      </c>
      <c r="D76" t="s">
        <v>400</v>
      </c>
      <c r="E76" t="s">
        <v>388</v>
      </c>
      <c r="F76" t="s">
        <v>460</v>
      </c>
      <c r="G76" t="s">
        <v>757</v>
      </c>
      <c r="H76" t="s">
        <v>758</v>
      </c>
      <c r="I76" t="s">
        <v>759</v>
      </c>
      <c r="J76">
        <v>12.4</v>
      </c>
      <c r="K76">
        <v>13.266666666666669</v>
      </c>
      <c r="L76">
        <v>12</v>
      </c>
      <c r="M76">
        <v>12.266666666666669</v>
      </c>
      <c r="N76">
        <v>13.33333333333333</v>
      </c>
      <c r="O76">
        <v>11.866666666666671</v>
      </c>
      <c r="P76">
        <v>12.33333333333333</v>
      </c>
      <c r="Q76">
        <v>12.06666666666667</v>
      </c>
      <c r="R76">
        <v>12.46666666666667</v>
      </c>
      <c r="S76">
        <v>12.93333333333333</v>
      </c>
      <c r="T76">
        <v>13.33333333333333</v>
      </c>
      <c r="U76">
        <v>12.266666666666669</v>
      </c>
      <c r="V76">
        <v>13.133333333333329</v>
      </c>
      <c r="W76">
        <v>12.733333333333331</v>
      </c>
      <c r="Z76">
        <v>14.933333333333341</v>
      </c>
      <c r="AA76">
        <v>14.266666666666669</v>
      </c>
      <c r="AB76">
        <v>11.866666666666671</v>
      </c>
      <c r="AC76">
        <v>12.6</v>
      </c>
      <c r="AD76">
        <v>12.8</v>
      </c>
      <c r="AE76">
        <v>13.2</v>
      </c>
      <c r="AF76">
        <v>13.2</v>
      </c>
      <c r="AG76">
        <v>11.866666666666671</v>
      </c>
      <c r="AH76">
        <v>12.53333333333333</v>
      </c>
      <c r="AI76">
        <v>13.133333333333329</v>
      </c>
      <c r="AJ76">
        <v>13.6</v>
      </c>
      <c r="AK76">
        <v>13.866666666666671</v>
      </c>
      <c r="AL76">
        <v>12.866666666666671</v>
      </c>
      <c r="AM76">
        <v>13.066666666666659</v>
      </c>
      <c r="AN76">
        <v>14.06666666666667</v>
      </c>
      <c r="AP76">
        <v>12.905747126436779</v>
      </c>
    </row>
    <row r="77" spans="1:42" x14ac:dyDescent="0.2">
      <c r="A77">
        <v>21245010</v>
      </c>
      <c r="B77" t="s">
        <v>760</v>
      </c>
      <c r="C77" t="s">
        <v>65</v>
      </c>
      <c r="D77" t="s">
        <v>66</v>
      </c>
      <c r="E77" t="s">
        <v>361</v>
      </c>
      <c r="F77" t="s">
        <v>460</v>
      </c>
      <c r="G77" t="s">
        <v>761</v>
      </c>
      <c r="H77" t="s">
        <v>762</v>
      </c>
      <c r="I77" t="s">
        <v>763</v>
      </c>
      <c r="K77">
        <v>25.533333333333331</v>
      </c>
      <c r="L77">
        <v>26.666666666666671</v>
      </c>
      <c r="N77">
        <v>24.333333333333329</v>
      </c>
      <c r="O77">
        <v>22.86666666666666</v>
      </c>
      <c r="P77">
        <v>23.666666666666671</v>
      </c>
      <c r="Q77">
        <v>25.266666666666669</v>
      </c>
      <c r="R77">
        <v>25.06666666666667</v>
      </c>
      <c r="T77">
        <v>23.933333333333341</v>
      </c>
      <c r="U77">
        <v>22.13333333333334</v>
      </c>
      <c r="V77">
        <v>23.6</v>
      </c>
      <c r="W77">
        <v>24.2</v>
      </c>
      <c r="X77">
        <v>23.6</v>
      </c>
      <c r="Y77">
        <v>24.266666666666669</v>
      </c>
      <c r="Z77">
        <v>26</v>
      </c>
      <c r="AA77">
        <v>26.4</v>
      </c>
      <c r="AB77">
        <v>25.93333333333333</v>
      </c>
      <c r="AC77">
        <v>26.2</v>
      </c>
      <c r="AD77">
        <v>26.2</v>
      </c>
      <c r="AE77">
        <v>23.86666666666666</v>
      </c>
      <c r="AF77">
        <v>25.533333333333331</v>
      </c>
      <c r="AG77">
        <v>24.6</v>
      </c>
      <c r="AH77">
        <v>24.733333333333331</v>
      </c>
      <c r="AI77">
        <v>25.93333333333333</v>
      </c>
      <c r="AJ77">
        <v>25.266666666666669</v>
      </c>
      <c r="AK77">
        <v>25</v>
      </c>
      <c r="AL77">
        <v>24.733333333333331</v>
      </c>
      <c r="AM77">
        <v>25.8</v>
      </c>
      <c r="AN77">
        <v>23.86666666666666</v>
      </c>
      <c r="AP77">
        <v>24.828571428571429</v>
      </c>
    </row>
    <row r="78" spans="1:42" x14ac:dyDescent="0.2">
      <c r="A78">
        <v>35085040</v>
      </c>
      <c r="B78" t="s">
        <v>764</v>
      </c>
      <c r="C78" t="s">
        <v>209</v>
      </c>
      <c r="D78" t="s">
        <v>246</v>
      </c>
      <c r="E78" t="s">
        <v>208</v>
      </c>
      <c r="F78" t="s">
        <v>460</v>
      </c>
      <c r="G78" t="s">
        <v>765</v>
      </c>
      <c r="H78" t="s">
        <v>766</v>
      </c>
      <c r="I78" t="s">
        <v>767</v>
      </c>
      <c r="J78">
        <v>19.833333333333329</v>
      </c>
      <c r="K78">
        <v>19.633333333333329</v>
      </c>
      <c r="L78">
        <v>19.766666666666669</v>
      </c>
      <c r="M78">
        <v>19.100000000000001</v>
      </c>
      <c r="N78">
        <v>19.56666666666667</v>
      </c>
      <c r="O78">
        <v>18.333333333333329</v>
      </c>
      <c r="Q78">
        <v>18.233333333333331</v>
      </c>
      <c r="R78">
        <v>18.86666666666666</v>
      </c>
      <c r="S78">
        <v>18.266666666666669</v>
      </c>
      <c r="T78">
        <v>17.5</v>
      </c>
      <c r="U78">
        <v>18.43333333333333</v>
      </c>
      <c r="V78">
        <v>19.233333333333331</v>
      </c>
      <c r="W78">
        <v>17.56666666666667</v>
      </c>
      <c r="X78">
        <v>18.56666666666667</v>
      </c>
      <c r="Y78">
        <v>19.533333333333331</v>
      </c>
      <c r="Z78">
        <v>20.833333333333329</v>
      </c>
      <c r="AA78">
        <v>19.266666666666669</v>
      </c>
      <c r="AB78">
        <v>19.86666666666666</v>
      </c>
      <c r="AC78">
        <v>20.266666666666669</v>
      </c>
      <c r="AD78">
        <v>20.666666666666671</v>
      </c>
      <c r="AF78">
        <v>20.43333333333333</v>
      </c>
      <c r="AG78">
        <v>21.133333333333329</v>
      </c>
      <c r="AH78">
        <v>20.5</v>
      </c>
      <c r="AI78">
        <v>20.733333333333331</v>
      </c>
      <c r="AJ78">
        <v>19.133333333333329</v>
      </c>
      <c r="AK78">
        <v>19.733333333333331</v>
      </c>
      <c r="AL78">
        <v>18.3</v>
      </c>
      <c r="AM78">
        <v>19.233333333333331</v>
      </c>
      <c r="AN78">
        <v>18.5</v>
      </c>
      <c r="AP78">
        <v>19.345977011494249</v>
      </c>
    </row>
    <row r="79" spans="1:42" x14ac:dyDescent="0.2">
      <c r="A79">
        <v>21255090</v>
      </c>
      <c r="B79" t="s">
        <v>768</v>
      </c>
      <c r="C79" t="s">
        <v>65</v>
      </c>
      <c r="D79" t="s">
        <v>769</v>
      </c>
      <c r="E79" t="s">
        <v>361</v>
      </c>
      <c r="F79" t="s">
        <v>460</v>
      </c>
      <c r="G79" t="s">
        <v>770</v>
      </c>
      <c r="H79" t="s">
        <v>771</v>
      </c>
      <c r="I79" t="s">
        <v>772</v>
      </c>
      <c r="J79">
        <v>30.13333333333334</v>
      </c>
      <c r="K79">
        <v>26.266666666666669</v>
      </c>
      <c r="L79">
        <v>29.13333333333334</v>
      </c>
      <c r="M79">
        <v>26.86666666666666</v>
      </c>
      <c r="N79">
        <v>28.266666666666669</v>
      </c>
      <c r="O79">
        <v>26.4</v>
      </c>
      <c r="P79">
        <v>27.733333333333331</v>
      </c>
      <c r="Q79">
        <v>27.666666666666671</v>
      </c>
      <c r="R79">
        <v>28.13333333333334</v>
      </c>
      <c r="S79">
        <v>27.533333333333331</v>
      </c>
      <c r="T79">
        <v>27.066666666666659</v>
      </c>
      <c r="U79">
        <v>25.466666666666669</v>
      </c>
      <c r="V79">
        <v>27.93333333333333</v>
      </c>
      <c r="W79">
        <v>27.733333333333331</v>
      </c>
      <c r="X79">
        <v>26.266666666666669</v>
      </c>
      <c r="Y79">
        <v>27.533333333333331</v>
      </c>
      <c r="AB79">
        <v>27.8</v>
      </c>
      <c r="AC79">
        <v>29.6</v>
      </c>
      <c r="AD79">
        <v>29.066666666666659</v>
      </c>
      <c r="AE79">
        <v>28.733333333333331</v>
      </c>
      <c r="AF79">
        <v>29.2</v>
      </c>
      <c r="AG79">
        <v>28</v>
      </c>
      <c r="AH79">
        <v>28.6</v>
      </c>
      <c r="AI79">
        <v>29.333333333333329</v>
      </c>
      <c r="AJ79">
        <v>27.266666666666669</v>
      </c>
      <c r="AK79">
        <v>27.666666666666671</v>
      </c>
      <c r="AL79">
        <v>28.466666666666669</v>
      </c>
      <c r="AM79">
        <v>27.266666666666669</v>
      </c>
      <c r="AN79">
        <v>27.4</v>
      </c>
      <c r="AP79">
        <v>27.88045977011495</v>
      </c>
    </row>
    <row r="80" spans="1:42" x14ac:dyDescent="0.2">
      <c r="A80">
        <v>21255120</v>
      </c>
      <c r="B80" t="s">
        <v>773</v>
      </c>
      <c r="C80" t="s">
        <v>65</v>
      </c>
      <c r="D80" t="s">
        <v>377</v>
      </c>
      <c r="E80" t="s">
        <v>361</v>
      </c>
      <c r="F80" t="s">
        <v>460</v>
      </c>
      <c r="G80" t="s">
        <v>774</v>
      </c>
      <c r="H80" t="s">
        <v>775</v>
      </c>
      <c r="I80" t="s">
        <v>776</v>
      </c>
      <c r="J80">
        <v>17.25</v>
      </c>
      <c r="K80">
        <v>17</v>
      </c>
      <c r="L80">
        <v>16.7</v>
      </c>
      <c r="M80">
        <v>17.2</v>
      </c>
      <c r="N80">
        <v>15.9</v>
      </c>
      <c r="O80">
        <v>15.45</v>
      </c>
      <c r="P80">
        <v>16.2</v>
      </c>
      <c r="Q80">
        <v>15.85</v>
      </c>
      <c r="R80">
        <v>17.05</v>
      </c>
      <c r="S80">
        <v>16.850000000000001</v>
      </c>
      <c r="T80">
        <v>16.05</v>
      </c>
      <c r="U80">
        <v>15.5</v>
      </c>
      <c r="V80">
        <v>16.05</v>
      </c>
      <c r="W80">
        <v>17.45</v>
      </c>
      <c r="X80">
        <v>16.100000000000001</v>
      </c>
      <c r="Y80">
        <v>16.899999999999999</v>
      </c>
      <c r="Z80">
        <v>18.55</v>
      </c>
      <c r="AA80">
        <v>18.399999999999999</v>
      </c>
      <c r="AB80">
        <v>17.649999999999999</v>
      </c>
      <c r="AC80">
        <v>18.350000000000001</v>
      </c>
      <c r="AD80">
        <v>17.55</v>
      </c>
      <c r="AE80">
        <v>17</v>
      </c>
      <c r="AF80">
        <v>16.850000000000001</v>
      </c>
      <c r="AG80">
        <v>16.350000000000001</v>
      </c>
      <c r="AH80">
        <v>17.05</v>
      </c>
      <c r="AI80">
        <v>16.7</v>
      </c>
      <c r="AJ80">
        <v>16.600000000000001</v>
      </c>
      <c r="AK80">
        <v>17.2</v>
      </c>
      <c r="AL80">
        <v>16.899999999999999</v>
      </c>
      <c r="AM80">
        <v>16.75</v>
      </c>
      <c r="AN80">
        <v>16.899999999999999</v>
      </c>
      <c r="AP80">
        <v>16.8483870967742</v>
      </c>
    </row>
    <row r="81" spans="1:42" x14ac:dyDescent="0.2">
      <c r="A81">
        <v>35075020</v>
      </c>
      <c r="B81" t="s">
        <v>777</v>
      </c>
      <c r="C81" t="s">
        <v>209</v>
      </c>
      <c r="D81" t="s">
        <v>240</v>
      </c>
      <c r="E81" t="s">
        <v>208</v>
      </c>
      <c r="F81" t="s">
        <v>460</v>
      </c>
      <c r="G81" t="s">
        <v>778</v>
      </c>
      <c r="H81" t="s">
        <v>779</v>
      </c>
      <c r="I81" t="s">
        <v>780</v>
      </c>
      <c r="J81">
        <v>18</v>
      </c>
      <c r="K81">
        <v>18.2</v>
      </c>
      <c r="L81">
        <v>17.2</v>
      </c>
      <c r="M81">
        <v>18.8</v>
      </c>
      <c r="N81">
        <v>18.93333333333333</v>
      </c>
      <c r="O81">
        <v>17.533333333333331</v>
      </c>
      <c r="P81">
        <v>17.266666666666669</v>
      </c>
      <c r="Q81">
        <v>18.600000000000001</v>
      </c>
      <c r="R81">
        <v>18.93333333333333</v>
      </c>
      <c r="S81">
        <v>17.399999999999999</v>
      </c>
      <c r="T81">
        <v>17.8</v>
      </c>
      <c r="U81">
        <v>17.93333333333333</v>
      </c>
      <c r="V81">
        <v>17.466666666666669</v>
      </c>
      <c r="W81">
        <v>16.866666666666671</v>
      </c>
      <c r="X81">
        <v>17.06666666666667</v>
      </c>
      <c r="Y81">
        <v>18.533333333333331</v>
      </c>
      <c r="Z81">
        <v>20</v>
      </c>
      <c r="AA81">
        <v>19.13333333333334</v>
      </c>
      <c r="AB81">
        <v>19.133333333333329</v>
      </c>
      <c r="AC81">
        <v>19.13333333333334</v>
      </c>
      <c r="AD81">
        <v>19.399999999999999</v>
      </c>
      <c r="AE81">
        <v>19.399999999999999</v>
      </c>
      <c r="AF81">
        <v>18.8</v>
      </c>
      <c r="AG81">
        <v>18.333333333333329</v>
      </c>
      <c r="AH81">
        <v>18.466666666666669</v>
      </c>
      <c r="AI81">
        <v>18.93333333333333</v>
      </c>
      <c r="AJ81">
        <v>19.333333333333329</v>
      </c>
      <c r="AK81">
        <v>19.06666666666667</v>
      </c>
      <c r="AL81">
        <v>18.266666666666669</v>
      </c>
      <c r="AM81">
        <v>17.8</v>
      </c>
      <c r="AN81">
        <v>18.466666666666669</v>
      </c>
      <c r="AP81">
        <v>18.393548387096779</v>
      </c>
    </row>
    <row r="82" spans="1:42" x14ac:dyDescent="0.2">
      <c r="A82">
        <v>26155170</v>
      </c>
      <c r="B82" t="s">
        <v>781</v>
      </c>
      <c r="C82" t="s">
        <v>113</v>
      </c>
      <c r="D82" t="s">
        <v>359</v>
      </c>
      <c r="E82" t="s">
        <v>342</v>
      </c>
      <c r="F82" t="s">
        <v>460</v>
      </c>
      <c r="G82" t="s">
        <v>782</v>
      </c>
      <c r="H82" t="s">
        <v>783</v>
      </c>
      <c r="I82" t="s">
        <v>784</v>
      </c>
      <c r="N82">
        <v>14.2</v>
      </c>
      <c r="O82">
        <v>14.05</v>
      </c>
      <c r="P82">
        <v>13.9</v>
      </c>
      <c r="Q82">
        <v>14.8</v>
      </c>
      <c r="R82">
        <v>13.3</v>
      </c>
      <c r="S82">
        <v>14.25</v>
      </c>
      <c r="T82">
        <v>13.6</v>
      </c>
      <c r="W82">
        <v>15.05</v>
      </c>
      <c r="X82">
        <v>14.15</v>
      </c>
      <c r="Y82">
        <v>15.05</v>
      </c>
      <c r="Z82">
        <v>16.2</v>
      </c>
      <c r="AA82">
        <v>16</v>
      </c>
      <c r="AB82">
        <v>15.25</v>
      </c>
      <c r="AC82">
        <v>16.05</v>
      </c>
      <c r="AD82">
        <v>14.55</v>
      </c>
      <c r="AE82">
        <v>15.4</v>
      </c>
      <c r="AI82">
        <v>14.05</v>
      </c>
      <c r="AL82">
        <v>14.75</v>
      </c>
      <c r="AP82">
        <v>14.7</v>
      </c>
    </row>
    <row r="83" spans="1:42" x14ac:dyDescent="0.2">
      <c r="A83">
        <v>52015010</v>
      </c>
      <c r="B83" t="s">
        <v>785</v>
      </c>
      <c r="C83" t="s">
        <v>178</v>
      </c>
      <c r="D83" t="s">
        <v>786</v>
      </c>
      <c r="E83" t="s">
        <v>260</v>
      </c>
      <c r="F83" t="s">
        <v>460</v>
      </c>
      <c r="G83" t="s">
        <v>787</v>
      </c>
      <c r="H83" t="s">
        <v>788</v>
      </c>
      <c r="I83" t="s">
        <v>789</v>
      </c>
      <c r="J83">
        <v>15.733333333333331</v>
      </c>
      <c r="K83">
        <v>13.766666666666669</v>
      </c>
      <c r="L83">
        <v>15</v>
      </c>
      <c r="M83">
        <v>13.766666666666669</v>
      </c>
      <c r="N83">
        <v>13.366666666666671</v>
      </c>
      <c r="O83">
        <v>13.43333333333333</v>
      </c>
      <c r="P83">
        <v>14.366666666666671</v>
      </c>
      <c r="Q83">
        <v>14.06666666666667</v>
      </c>
      <c r="R83">
        <v>13.866666666666671</v>
      </c>
      <c r="AP83">
        <v>14.15185185185185</v>
      </c>
    </row>
    <row r="84" spans="1:42" x14ac:dyDescent="0.2">
      <c r="A84">
        <v>21135030</v>
      </c>
      <c r="B84" t="s">
        <v>790</v>
      </c>
      <c r="C84" t="s">
        <v>65</v>
      </c>
      <c r="D84" t="s">
        <v>184</v>
      </c>
      <c r="E84" t="s">
        <v>175</v>
      </c>
      <c r="F84" t="s">
        <v>460</v>
      </c>
      <c r="G84" t="s">
        <v>791</v>
      </c>
      <c r="H84" t="s">
        <v>792</v>
      </c>
      <c r="I84" t="s">
        <v>793</v>
      </c>
      <c r="U84">
        <v>24.6</v>
      </c>
      <c r="V84">
        <v>26.25</v>
      </c>
      <c r="W84">
        <v>27.35</v>
      </c>
      <c r="X84">
        <v>26.5</v>
      </c>
      <c r="Y84">
        <v>28.45</v>
      </c>
      <c r="Z84">
        <v>30</v>
      </c>
      <c r="AA84">
        <v>30.95</v>
      </c>
      <c r="AB84">
        <v>28.85</v>
      </c>
      <c r="AC84">
        <v>29.15</v>
      </c>
      <c r="AD84">
        <v>29.6</v>
      </c>
      <c r="AE84">
        <v>26.1</v>
      </c>
      <c r="AF84">
        <v>28.25</v>
      </c>
      <c r="AG84">
        <v>27.9</v>
      </c>
      <c r="AH84">
        <v>26.8</v>
      </c>
      <c r="AI84">
        <v>27.95</v>
      </c>
      <c r="AJ84">
        <v>27.3</v>
      </c>
      <c r="AK84">
        <v>27.5</v>
      </c>
      <c r="AL84">
        <v>27.15</v>
      </c>
      <c r="AM84">
        <v>28.05</v>
      </c>
      <c r="AN84">
        <v>26</v>
      </c>
      <c r="AP84">
        <v>27.734999999999999</v>
      </c>
    </row>
    <row r="85" spans="1:42" x14ac:dyDescent="0.2">
      <c r="A85">
        <v>21235010</v>
      </c>
      <c r="B85" t="s">
        <v>794</v>
      </c>
      <c r="C85" t="s">
        <v>68</v>
      </c>
      <c r="D85" t="s">
        <v>370</v>
      </c>
      <c r="E85" t="s">
        <v>361</v>
      </c>
      <c r="F85" t="s">
        <v>460</v>
      </c>
      <c r="G85" t="s">
        <v>795</v>
      </c>
      <c r="H85" t="s">
        <v>796</v>
      </c>
      <c r="I85" t="s">
        <v>797</v>
      </c>
      <c r="J85">
        <v>34.799999999999997</v>
      </c>
      <c r="K85">
        <v>29.666666666666671</v>
      </c>
      <c r="L85">
        <v>30.6</v>
      </c>
      <c r="M85">
        <v>27.666666666666671</v>
      </c>
      <c r="N85">
        <v>28.2</v>
      </c>
      <c r="O85">
        <v>28.4</v>
      </c>
      <c r="P85">
        <v>27.13333333333334</v>
      </c>
      <c r="Q85">
        <v>28.4</v>
      </c>
      <c r="R85">
        <v>27.466666666666669</v>
      </c>
      <c r="S85">
        <v>28.93333333333333</v>
      </c>
      <c r="T85">
        <v>28.666666666666671</v>
      </c>
      <c r="V85">
        <v>29.86666666666666</v>
      </c>
      <c r="W85">
        <v>27.86666666666666</v>
      </c>
      <c r="X85">
        <v>29.8</v>
      </c>
      <c r="Y85">
        <v>30.533333333333331</v>
      </c>
      <c r="Z85">
        <v>31.066666666666659</v>
      </c>
      <c r="AA85">
        <v>28.4</v>
      </c>
      <c r="AB85">
        <v>36.466666666666669</v>
      </c>
      <c r="AC85">
        <v>32.666666666666657</v>
      </c>
      <c r="AD85">
        <v>32.866666666666667</v>
      </c>
      <c r="AE85">
        <v>31.1</v>
      </c>
      <c r="AF85">
        <v>31</v>
      </c>
      <c r="AG85">
        <v>31.466666666666669</v>
      </c>
      <c r="AH85">
        <v>30.6</v>
      </c>
      <c r="AI85">
        <v>29.2</v>
      </c>
      <c r="AJ85">
        <v>28.666666666666671</v>
      </c>
      <c r="AK85">
        <v>28.6</v>
      </c>
      <c r="AL85">
        <v>29.733333333333331</v>
      </c>
      <c r="AM85">
        <v>30.266666666666669</v>
      </c>
      <c r="AP85">
        <v>30.00344827586207</v>
      </c>
    </row>
    <row r="86" spans="1:42" x14ac:dyDescent="0.2">
      <c r="A86">
        <v>21205660</v>
      </c>
      <c r="B86" t="s">
        <v>798</v>
      </c>
      <c r="C86" t="s">
        <v>68</v>
      </c>
      <c r="D86" t="s">
        <v>395</v>
      </c>
      <c r="E86" t="s">
        <v>388</v>
      </c>
      <c r="F86" t="s">
        <v>460</v>
      </c>
      <c r="G86" t="s">
        <v>799</v>
      </c>
      <c r="H86" t="s">
        <v>800</v>
      </c>
      <c r="I86" t="s">
        <v>801</v>
      </c>
      <c r="J86">
        <v>26.45</v>
      </c>
      <c r="K86">
        <v>25.45</v>
      </c>
      <c r="L86">
        <v>25.65</v>
      </c>
      <c r="M86">
        <v>24</v>
      </c>
      <c r="N86">
        <v>25.1</v>
      </c>
      <c r="O86">
        <v>22.65</v>
      </c>
      <c r="P86">
        <v>24.9</v>
      </c>
      <c r="Q86">
        <v>25.25</v>
      </c>
      <c r="R86">
        <v>24.55</v>
      </c>
      <c r="S86">
        <v>23.25</v>
      </c>
      <c r="T86">
        <v>24</v>
      </c>
      <c r="V86">
        <v>24.65</v>
      </c>
      <c r="W86">
        <v>24.9</v>
      </c>
      <c r="X86">
        <v>23.7</v>
      </c>
      <c r="Y86">
        <v>24</v>
      </c>
      <c r="Z86">
        <v>25.8</v>
      </c>
      <c r="AA86">
        <v>27</v>
      </c>
      <c r="AB86">
        <v>25.75</v>
      </c>
      <c r="AC86">
        <v>26.85</v>
      </c>
      <c r="AD86">
        <v>26.25</v>
      </c>
      <c r="AE86">
        <v>24.75</v>
      </c>
      <c r="AF86">
        <v>24.7</v>
      </c>
      <c r="AG86">
        <v>24.4</v>
      </c>
      <c r="AH86">
        <v>24.95</v>
      </c>
      <c r="AI86">
        <v>25.05</v>
      </c>
      <c r="AJ86">
        <v>23.25</v>
      </c>
      <c r="AK86">
        <v>24.75</v>
      </c>
      <c r="AL86">
        <v>22.2</v>
      </c>
      <c r="AN86">
        <v>23.45</v>
      </c>
      <c r="AP86">
        <v>24.74655172413793</v>
      </c>
    </row>
    <row r="87" spans="1:42" x14ac:dyDescent="0.2">
      <c r="A87">
        <v>26175040</v>
      </c>
      <c r="B87" t="s">
        <v>802</v>
      </c>
      <c r="C87" t="s">
        <v>52</v>
      </c>
      <c r="D87" t="s">
        <v>106</v>
      </c>
      <c r="E87" t="s">
        <v>96</v>
      </c>
      <c r="F87" t="s">
        <v>460</v>
      </c>
      <c r="G87" t="s">
        <v>803</v>
      </c>
      <c r="H87" t="s">
        <v>804</v>
      </c>
      <c r="I87" t="s">
        <v>805</v>
      </c>
      <c r="J87">
        <v>26.65</v>
      </c>
      <c r="K87">
        <v>23.95</v>
      </c>
      <c r="L87">
        <v>26.7</v>
      </c>
      <c r="M87">
        <v>26.65</v>
      </c>
      <c r="N87">
        <v>24.75</v>
      </c>
      <c r="O87">
        <v>25.4</v>
      </c>
      <c r="P87">
        <v>26.75</v>
      </c>
      <c r="Q87">
        <v>24.55</v>
      </c>
      <c r="R87">
        <v>25.7</v>
      </c>
      <c r="S87">
        <v>25.6</v>
      </c>
      <c r="T87">
        <v>24.25</v>
      </c>
      <c r="U87">
        <v>24.85</v>
      </c>
      <c r="V87">
        <v>25.35</v>
      </c>
      <c r="W87">
        <v>25.5</v>
      </c>
      <c r="X87">
        <v>24.05</v>
      </c>
      <c r="Y87">
        <v>24.95</v>
      </c>
      <c r="Z87">
        <v>27.05</v>
      </c>
      <c r="AA87">
        <v>27.2</v>
      </c>
      <c r="AB87">
        <v>26.9</v>
      </c>
      <c r="AC87">
        <v>27.25</v>
      </c>
      <c r="AD87">
        <v>26.9</v>
      </c>
      <c r="AE87">
        <v>26.45</v>
      </c>
      <c r="AF87">
        <v>26.9</v>
      </c>
      <c r="AG87">
        <v>26.5</v>
      </c>
      <c r="AH87">
        <v>24.85</v>
      </c>
      <c r="AI87">
        <v>24.8</v>
      </c>
      <c r="AJ87">
        <v>25.95</v>
      </c>
      <c r="AK87">
        <v>25.75</v>
      </c>
      <c r="AL87">
        <v>26</v>
      </c>
      <c r="AM87">
        <v>25.85</v>
      </c>
      <c r="AN87">
        <v>25.75</v>
      </c>
      <c r="AP87">
        <v>25.798387096774189</v>
      </c>
    </row>
    <row r="88" spans="1:42" x14ac:dyDescent="0.2">
      <c r="A88">
        <v>24035120</v>
      </c>
      <c r="B88" t="s">
        <v>806</v>
      </c>
      <c r="C88" t="s">
        <v>209</v>
      </c>
      <c r="D88" t="s">
        <v>225</v>
      </c>
      <c r="E88" t="s">
        <v>208</v>
      </c>
      <c r="F88" t="s">
        <v>460</v>
      </c>
      <c r="G88" t="s">
        <v>807</v>
      </c>
      <c r="H88" t="s">
        <v>808</v>
      </c>
      <c r="I88" t="s">
        <v>809</v>
      </c>
      <c r="J88">
        <v>15.53333333333333</v>
      </c>
      <c r="K88">
        <v>15.93333333333333</v>
      </c>
      <c r="L88">
        <v>14.46666666666667</v>
      </c>
      <c r="M88">
        <v>15.7</v>
      </c>
      <c r="N88">
        <v>16.733333333333331</v>
      </c>
      <c r="O88">
        <v>14.46666666666667</v>
      </c>
      <c r="P88">
        <v>14.93333333333333</v>
      </c>
      <c r="Q88">
        <v>15.6</v>
      </c>
      <c r="R88">
        <v>14.6</v>
      </c>
      <c r="V88">
        <v>15.33333333333333</v>
      </c>
      <c r="W88">
        <v>16.666666666666671</v>
      </c>
      <c r="X88">
        <v>15</v>
      </c>
      <c r="Y88">
        <v>16.2</v>
      </c>
      <c r="Z88">
        <v>14.6</v>
      </c>
      <c r="AA88">
        <v>16.333333333333329</v>
      </c>
      <c r="AB88">
        <v>15.266666666666669</v>
      </c>
      <c r="AC88">
        <v>17.533333333333331</v>
      </c>
      <c r="AD88">
        <v>17.666666666666671</v>
      </c>
      <c r="AE88">
        <v>16.733333333333331</v>
      </c>
      <c r="AF88">
        <v>15.93333333333333</v>
      </c>
      <c r="AG88">
        <v>16.466666666666669</v>
      </c>
      <c r="AH88">
        <v>17.666666666666671</v>
      </c>
      <c r="AI88">
        <v>16.8</v>
      </c>
      <c r="AJ88">
        <v>15.46666666666667</v>
      </c>
      <c r="AK88">
        <v>16</v>
      </c>
      <c r="AL88">
        <v>15.93333333333333</v>
      </c>
      <c r="AM88">
        <v>16.533333333333331</v>
      </c>
      <c r="AN88">
        <v>15.6</v>
      </c>
      <c r="AP88">
        <v>15.917857142857139</v>
      </c>
    </row>
    <row r="89" spans="1:42" x14ac:dyDescent="0.2">
      <c r="A89">
        <v>21145080</v>
      </c>
      <c r="B89" t="s">
        <v>810</v>
      </c>
      <c r="C89" t="s">
        <v>74</v>
      </c>
      <c r="D89" t="s">
        <v>188</v>
      </c>
      <c r="E89" t="s">
        <v>175</v>
      </c>
      <c r="F89" t="s">
        <v>460</v>
      </c>
      <c r="G89" t="s">
        <v>811</v>
      </c>
      <c r="H89" t="s">
        <v>812</v>
      </c>
      <c r="I89" t="s">
        <v>813</v>
      </c>
      <c r="J89">
        <v>21.86666666666666</v>
      </c>
      <c r="K89">
        <v>18.93333333333333</v>
      </c>
      <c r="L89">
        <v>22.333333333333329</v>
      </c>
      <c r="M89">
        <v>21.8</v>
      </c>
      <c r="N89">
        <v>21.06666666666667</v>
      </c>
      <c r="O89">
        <v>19.8</v>
      </c>
      <c r="P89">
        <v>20.266666666666669</v>
      </c>
      <c r="Q89">
        <v>20.133333333333329</v>
      </c>
      <c r="R89">
        <v>20.733333333333331</v>
      </c>
      <c r="S89">
        <v>21.8</v>
      </c>
      <c r="T89">
        <v>20.866666666666671</v>
      </c>
      <c r="U89">
        <v>19.733333333333331</v>
      </c>
      <c r="V89">
        <v>20.06666666666667</v>
      </c>
      <c r="W89">
        <v>20.2</v>
      </c>
      <c r="X89">
        <v>20.466666666666669</v>
      </c>
      <c r="Y89">
        <v>20.2</v>
      </c>
      <c r="Z89">
        <v>21.86666666666666</v>
      </c>
      <c r="AA89">
        <v>21.4</v>
      </c>
      <c r="AB89">
        <v>22.6</v>
      </c>
      <c r="AC89">
        <v>23</v>
      </c>
      <c r="AD89">
        <v>21.2</v>
      </c>
      <c r="AE89">
        <v>21.333333333333329</v>
      </c>
      <c r="AF89">
        <v>21.2</v>
      </c>
      <c r="AG89">
        <v>20</v>
      </c>
      <c r="AH89">
        <v>21.466666666666669</v>
      </c>
      <c r="AI89">
        <v>20.93333333333333</v>
      </c>
      <c r="AJ89">
        <v>19.600000000000001</v>
      </c>
      <c r="AK89">
        <v>20.8</v>
      </c>
      <c r="AL89">
        <v>20.533333333333331</v>
      </c>
      <c r="AM89">
        <v>21.666666666666671</v>
      </c>
      <c r="AN89">
        <v>19.266666666666669</v>
      </c>
      <c r="AP89">
        <v>20.87526881720429</v>
      </c>
    </row>
    <row r="90" spans="1:42" x14ac:dyDescent="0.2">
      <c r="A90">
        <v>21205720</v>
      </c>
      <c r="B90" t="s">
        <v>814</v>
      </c>
      <c r="C90" t="s">
        <v>68</v>
      </c>
      <c r="D90" t="s">
        <v>398</v>
      </c>
      <c r="E90" t="s">
        <v>388</v>
      </c>
      <c r="F90" t="s">
        <v>460</v>
      </c>
      <c r="G90" t="s">
        <v>815</v>
      </c>
      <c r="H90" t="s">
        <v>816</v>
      </c>
      <c r="I90" t="s">
        <v>817</v>
      </c>
      <c r="K90">
        <v>13.93333333333333</v>
      </c>
      <c r="L90">
        <v>12.53333333333333</v>
      </c>
      <c r="M90">
        <v>12.66666666666667</v>
      </c>
      <c r="N90">
        <v>13</v>
      </c>
      <c r="O90">
        <v>11.6</v>
      </c>
      <c r="P90">
        <v>12.866666666666671</v>
      </c>
      <c r="Q90">
        <v>14.33333333333333</v>
      </c>
      <c r="R90">
        <v>14.6</v>
      </c>
      <c r="S90">
        <v>14.4</v>
      </c>
      <c r="V90">
        <v>14.133333333333329</v>
      </c>
      <c r="W90">
        <v>13.133333333333329</v>
      </c>
      <c r="X90">
        <v>13.8</v>
      </c>
      <c r="Y90">
        <v>13</v>
      </c>
      <c r="Z90">
        <v>14.133333333333329</v>
      </c>
      <c r="AA90">
        <v>14.8</v>
      </c>
      <c r="AB90">
        <v>13.53333333333333</v>
      </c>
      <c r="AC90">
        <v>12.4</v>
      </c>
      <c r="AD90">
        <v>12.8</v>
      </c>
      <c r="AE90">
        <v>12.266666666666669</v>
      </c>
      <c r="AF90">
        <v>12.866666666666671</v>
      </c>
      <c r="AG90">
        <v>13.8</v>
      </c>
      <c r="AH90">
        <v>14.6</v>
      </c>
      <c r="AI90">
        <v>12.33333333333333</v>
      </c>
      <c r="AJ90">
        <v>11.8</v>
      </c>
      <c r="AK90">
        <v>12.93333333333333</v>
      </c>
      <c r="AL90">
        <v>12.866666666666671</v>
      </c>
      <c r="AM90">
        <v>13.46666666666667</v>
      </c>
      <c r="AN90">
        <v>14.133333333333329</v>
      </c>
      <c r="AP90">
        <v>13.31190476190476</v>
      </c>
    </row>
    <row r="91" spans="1:42" x14ac:dyDescent="0.2">
      <c r="A91">
        <v>35195030</v>
      </c>
      <c r="B91" t="s">
        <v>818</v>
      </c>
      <c r="C91" t="s">
        <v>163</v>
      </c>
      <c r="D91" t="s">
        <v>248</v>
      </c>
      <c r="E91" t="s">
        <v>208</v>
      </c>
      <c r="F91" t="s">
        <v>460</v>
      </c>
      <c r="G91" t="s">
        <v>819</v>
      </c>
      <c r="H91" t="s">
        <v>820</v>
      </c>
      <c r="I91" t="s">
        <v>821</v>
      </c>
      <c r="J91">
        <v>29.7</v>
      </c>
      <c r="K91">
        <v>28.6</v>
      </c>
      <c r="L91">
        <v>26.95</v>
      </c>
      <c r="M91">
        <v>26.1</v>
      </c>
      <c r="N91">
        <v>28.1</v>
      </c>
      <c r="O91">
        <v>27.75</v>
      </c>
      <c r="P91">
        <v>25.4</v>
      </c>
      <c r="Q91">
        <v>28.05</v>
      </c>
      <c r="R91">
        <v>28.05</v>
      </c>
      <c r="S91">
        <v>28.05</v>
      </c>
      <c r="T91">
        <v>25.65</v>
      </c>
      <c r="U91">
        <v>27.9</v>
      </c>
      <c r="V91">
        <v>26.7</v>
      </c>
      <c r="W91">
        <v>27.3</v>
      </c>
      <c r="X91">
        <v>26.65</v>
      </c>
      <c r="Y91">
        <v>28.4</v>
      </c>
      <c r="Z91">
        <v>29.15</v>
      </c>
      <c r="AA91">
        <v>29.7</v>
      </c>
      <c r="AB91">
        <v>29.2</v>
      </c>
      <c r="AC91">
        <v>29.25</v>
      </c>
      <c r="AD91">
        <v>29.2</v>
      </c>
      <c r="AE91">
        <v>28.25</v>
      </c>
      <c r="AF91">
        <v>30</v>
      </c>
      <c r="AG91">
        <v>30.2</v>
      </c>
      <c r="AH91">
        <v>29.65</v>
      </c>
      <c r="AI91">
        <v>28.4</v>
      </c>
      <c r="AJ91">
        <v>28.4</v>
      </c>
      <c r="AK91">
        <v>28.9</v>
      </c>
      <c r="AL91">
        <v>29</v>
      </c>
      <c r="AM91">
        <v>27.25</v>
      </c>
      <c r="AN91">
        <v>27.7</v>
      </c>
      <c r="AP91">
        <v>28.180645161290322</v>
      </c>
    </row>
    <row r="92" spans="1:42" x14ac:dyDescent="0.2">
      <c r="A92">
        <v>21025030</v>
      </c>
      <c r="B92" t="s">
        <v>822</v>
      </c>
      <c r="C92" t="s">
        <v>74</v>
      </c>
      <c r="D92" t="s">
        <v>176</v>
      </c>
      <c r="E92" t="s">
        <v>175</v>
      </c>
      <c r="F92" t="s">
        <v>460</v>
      </c>
      <c r="G92" t="s">
        <v>823</v>
      </c>
      <c r="H92" t="s">
        <v>824</v>
      </c>
      <c r="I92" t="s">
        <v>825</v>
      </c>
      <c r="J92">
        <v>22.9</v>
      </c>
      <c r="K92">
        <v>22.1</v>
      </c>
      <c r="L92">
        <v>23</v>
      </c>
      <c r="M92">
        <v>23.85</v>
      </c>
      <c r="N92">
        <v>23.3</v>
      </c>
      <c r="O92">
        <v>21.05</v>
      </c>
      <c r="P92">
        <v>21.6</v>
      </c>
      <c r="Q92">
        <v>22</v>
      </c>
      <c r="R92">
        <v>21.2</v>
      </c>
      <c r="Z92">
        <v>20.399999999999999</v>
      </c>
      <c r="AA92">
        <v>20.45</v>
      </c>
      <c r="AB92">
        <v>24.05</v>
      </c>
      <c r="AC92">
        <v>23.45</v>
      </c>
      <c r="AD92">
        <v>20.75</v>
      </c>
      <c r="AE92">
        <v>21.6</v>
      </c>
      <c r="AF92">
        <v>19.8</v>
      </c>
      <c r="AG92">
        <v>21.2</v>
      </c>
      <c r="AH92">
        <v>21.85</v>
      </c>
      <c r="AI92">
        <v>21.65</v>
      </c>
      <c r="AJ92">
        <v>20.85</v>
      </c>
      <c r="AK92">
        <v>21.75</v>
      </c>
      <c r="AL92">
        <v>19.3</v>
      </c>
      <c r="AM92">
        <v>20.85</v>
      </c>
      <c r="AN92">
        <v>21.15</v>
      </c>
      <c r="AP92">
        <v>21.670833333333331</v>
      </c>
    </row>
    <row r="93" spans="1:42" x14ac:dyDescent="0.2">
      <c r="A93">
        <v>32035010</v>
      </c>
      <c r="B93" t="s">
        <v>826</v>
      </c>
      <c r="C93" t="s">
        <v>90</v>
      </c>
      <c r="D93" t="s">
        <v>153</v>
      </c>
      <c r="E93" t="s">
        <v>147</v>
      </c>
      <c r="F93" t="s">
        <v>460</v>
      </c>
      <c r="G93" t="s">
        <v>827</v>
      </c>
      <c r="H93" t="s">
        <v>828</v>
      </c>
      <c r="I93" t="s">
        <v>829</v>
      </c>
      <c r="J93">
        <v>28.2</v>
      </c>
      <c r="K93">
        <v>24.066666666666659</v>
      </c>
      <c r="L93">
        <v>27.4</v>
      </c>
      <c r="M93">
        <v>28.266666666666669</v>
      </c>
      <c r="N93">
        <v>28.033333333333331</v>
      </c>
      <c r="O93">
        <v>25</v>
      </c>
      <c r="P93">
        <v>26.86666666666666</v>
      </c>
      <c r="Q93">
        <v>27.533333333333331</v>
      </c>
      <c r="R93">
        <v>27.2</v>
      </c>
      <c r="S93">
        <v>27.266666666666669</v>
      </c>
      <c r="T93">
        <v>26.8</v>
      </c>
      <c r="U93">
        <v>26.666666666666671</v>
      </c>
      <c r="V93">
        <v>25.733333333333331</v>
      </c>
      <c r="W93">
        <v>26.933333333333341</v>
      </c>
      <c r="X93">
        <v>25.333333333333329</v>
      </c>
      <c r="Y93">
        <v>27.266666666666669</v>
      </c>
      <c r="Z93">
        <v>26.933333333333341</v>
      </c>
      <c r="AA93">
        <v>26.6</v>
      </c>
      <c r="AB93">
        <v>27.733333333333331</v>
      </c>
      <c r="AC93">
        <v>27.866666666666671</v>
      </c>
      <c r="AD93">
        <v>28.86666666666666</v>
      </c>
      <c r="AE93">
        <v>28.6</v>
      </c>
      <c r="AF93">
        <v>27.466666666666669</v>
      </c>
      <c r="AG93">
        <v>28.933333333333341</v>
      </c>
      <c r="AH93">
        <v>27.86666666666666</v>
      </c>
      <c r="AI93">
        <v>28.333333333333329</v>
      </c>
      <c r="AJ93">
        <v>28.6</v>
      </c>
      <c r="AK93">
        <v>27.2</v>
      </c>
      <c r="AL93">
        <v>27.8</v>
      </c>
      <c r="AM93">
        <v>26.466666666666669</v>
      </c>
      <c r="AN93">
        <v>27.2</v>
      </c>
      <c r="AP93">
        <v>27.25913978494625</v>
      </c>
    </row>
    <row r="94" spans="1:42" x14ac:dyDescent="0.2">
      <c r="A94">
        <v>47015080</v>
      </c>
      <c r="B94" t="s">
        <v>830</v>
      </c>
      <c r="C94" t="s">
        <v>77</v>
      </c>
      <c r="D94" t="s">
        <v>268</v>
      </c>
      <c r="E94" t="s">
        <v>260</v>
      </c>
      <c r="F94" t="s">
        <v>460</v>
      </c>
      <c r="G94" t="s">
        <v>831</v>
      </c>
      <c r="H94" t="s">
        <v>832</v>
      </c>
      <c r="I94" t="s">
        <v>833</v>
      </c>
      <c r="K94">
        <v>18</v>
      </c>
      <c r="L94">
        <v>18.333333333333329</v>
      </c>
      <c r="M94">
        <v>19.600000000000001</v>
      </c>
      <c r="N94">
        <v>19.2</v>
      </c>
      <c r="O94">
        <v>17.733333333333331</v>
      </c>
      <c r="P94">
        <v>18.733333333333331</v>
      </c>
      <c r="Q94">
        <v>17.466666666666669</v>
      </c>
      <c r="R94">
        <v>16.266666666666669</v>
      </c>
      <c r="S94">
        <v>16.93333333333333</v>
      </c>
      <c r="T94">
        <v>16.533333333333331</v>
      </c>
      <c r="U94">
        <v>17</v>
      </c>
      <c r="V94">
        <v>17.533333333333331</v>
      </c>
      <c r="W94">
        <v>16.2</v>
      </c>
      <c r="X94">
        <v>17.133333333333329</v>
      </c>
      <c r="Y94">
        <v>17.466666666666669</v>
      </c>
      <c r="Z94">
        <v>16.06666666666667</v>
      </c>
      <c r="AA94">
        <v>16.666666666666671</v>
      </c>
      <c r="AB94">
        <v>19.333333333333329</v>
      </c>
      <c r="AC94">
        <v>17.93333333333333</v>
      </c>
      <c r="AD94">
        <v>18.06666666666667</v>
      </c>
      <c r="AE94">
        <v>18.266666666666669</v>
      </c>
      <c r="AF94">
        <v>17.399999999999999</v>
      </c>
      <c r="AG94">
        <v>17.06666666666667</v>
      </c>
      <c r="AH94">
        <v>18.266666666666669</v>
      </c>
      <c r="AI94">
        <v>18.93333333333333</v>
      </c>
      <c r="AJ94">
        <v>18.2</v>
      </c>
      <c r="AK94">
        <v>18.266666666666669</v>
      </c>
      <c r="AL94">
        <v>16.733333333333331</v>
      </c>
      <c r="AM94">
        <v>16.466666666666669</v>
      </c>
      <c r="AN94">
        <v>17.666666666666671</v>
      </c>
      <c r="AP94">
        <v>17.648888888888891</v>
      </c>
    </row>
    <row r="95" spans="1:42" x14ac:dyDescent="0.2">
      <c r="A95">
        <v>25025160</v>
      </c>
      <c r="B95" t="s">
        <v>834</v>
      </c>
      <c r="C95" t="s">
        <v>835</v>
      </c>
      <c r="D95" t="s">
        <v>128</v>
      </c>
      <c r="E95" t="s">
        <v>115</v>
      </c>
      <c r="F95" t="s">
        <v>460</v>
      </c>
      <c r="G95" t="s">
        <v>836</v>
      </c>
      <c r="H95" t="s">
        <v>837</v>
      </c>
      <c r="I95" t="s">
        <v>838</v>
      </c>
      <c r="J95">
        <v>27.725000000000001</v>
      </c>
      <c r="K95">
        <v>27.2</v>
      </c>
      <c r="L95">
        <v>28.05</v>
      </c>
      <c r="M95">
        <v>27.75</v>
      </c>
      <c r="N95">
        <v>26.9</v>
      </c>
      <c r="O95">
        <v>28</v>
      </c>
      <c r="P95">
        <v>28.35</v>
      </c>
      <c r="Q95">
        <v>28.2</v>
      </c>
      <c r="R95">
        <v>28.15</v>
      </c>
      <c r="S95">
        <v>28.05</v>
      </c>
      <c r="T95">
        <v>28.3</v>
      </c>
      <c r="U95">
        <v>27.5</v>
      </c>
      <c r="V95">
        <v>27.8</v>
      </c>
      <c r="W95">
        <v>28.1</v>
      </c>
      <c r="X95">
        <v>27.05</v>
      </c>
      <c r="Y95">
        <v>27.8</v>
      </c>
      <c r="Z95">
        <v>28.3</v>
      </c>
      <c r="AA95">
        <v>28.1</v>
      </c>
      <c r="AB95">
        <v>28.35</v>
      </c>
      <c r="AC95">
        <v>27.65</v>
      </c>
      <c r="AD95">
        <v>27.85</v>
      </c>
      <c r="AE95">
        <v>27.824999999999999</v>
      </c>
      <c r="AF95">
        <v>28.45</v>
      </c>
      <c r="AG95">
        <v>28.375</v>
      </c>
      <c r="AH95">
        <v>28.4</v>
      </c>
      <c r="AI95">
        <v>28.6</v>
      </c>
      <c r="AJ95">
        <v>28.25</v>
      </c>
      <c r="AK95">
        <v>28.4</v>
      </c>
      <c r="AL95">
        <v>27.75</v>
      </c>
      <c r="AM95">
        <v>27.55</v>
      </c>
      <c r="AP95">
        <v>27.959166666666668</v>
      </c>
    </row>
    <row r="96" spans="1:42" x14ac:dyDescent="0.2">
      <c r="A96">
        <v>13015040</v>
      </c>
      <c r="B96" t="s">
        <v>839</v>
      </c>
      <c r="C96" t="s">
        <v>835</v>
      </c>
      <c r="D96" t="s">
        <v>119</v>
      </c>
      <c r="E96" t="s">
        <v>115</v>
      </c>
      <c r="F96" t="s">
        <v>460</v>
      </c>
      <c r="G96" t="s">
        <v>840</v>
      </c>
      <c r="H96" t="s">
        <v>841</v>
      </c>
      <c r="I96" t="s">
        <v>842</v>
      </c>
      <c r="J96">
        <v>28.3</v>
      </c>
      <c r="K96">
        <v>26.45</v>
      </c>
      <c r="L96">
        <v>26.8</v>
      </c>
      <c r="M96">
        <v>26.25</v>
      </c>
      <c r="N96">
        <v>25</v>
      </c>
      <c r="O96">
        <v>24.875</v>
      </c>
      <c r="P96">
        <v>27.175000000000001</v>
      </c>
      <c r="Q96">
        <v>28</v>
      </c>
      <c r="R96">
        <v>26.15</v>
      </c>
      <c r="S96">
        <v>25.8</v>
      </c>
      <c r="T96">
        <v>26.1</v>
      </c>
      <c r="U96">
        <v>25.2</v>
      </c>
      <c r="V96">
        <v>25.55</v>
      </c>
      <c r="W96">
        <v>25.95</v>
      </c>
      <c r="X96">
        <v>26.15</v>
      </c>
      <c r="Y96">
        <v>26.4</v>
      </c>
      <c r="Z96">
        <v>27.9</v>
      </c>
      <c r="AA96">
        <v>27.85</v>
      </c>
      <c r="AB96">
        <v>27.375</v>
      </c>
      <c r="AC96">
        <v>27.4</v>
      </c>
      <c r="AD96">
        <v>27.35</v>
      </c>
      <c r="AE96">
        <v>26.9</v>
      </c>
      <c r="AF96">
        <v>26.725000000000001</v>
      </c>
      <c r="AG96">
        <v>27.15</v>
      </c>
      <c r="AH96">
        <v>27.15</v>
      </c>
      <c r="AI96">
        <v>26.425000000000001</v>
      </c>
      <c r="AJ96">
        <v>26.95</v>
      </c>
      <c r="AK96">
        <v>27.9</v>
      </c>
      <c r="AL96">
        <v>26.2</v>
      </c>
      <c r="AM96">
        <v>26</v>
      </c>
      <c r="AN96">
        <v>27.1</v>
      </c>
      <c r="AP96">
        <v>26.66209677419355</v>
      </c>
    </row>
    <row r="97" spans="1:42" x14ac:dyDescent="0.2">
      <c r="A97">
        <v>13085010</v>
      </c>
      <c r="B97" t="s">
        <v>843</v>
      </c>
      <c r="C97" t="s">
        <v>835</v>
      </c>
      <c r="D97" t="s">
        <v>125</v>
      </c>
      <c r="E97" t="s">
        <v>115</v>
      </c>
      <c r="F97" t="s">
        <v>460</v>
      </c>
      <c r="G97" t="s">
        <v>844</v>
      </c>
      <c r="H97" t="s">
        <v>845</v>
      </c>
      <c r="I97" t="s">
        <v>443</v>
      </c>
      <c r="J97">
        <v>28.75</v>
      </c>
      <c r="K97">
        <v>29.15</v>
      </c>
      <c r="L97">
        <v>28.55</v>
      </c>
      <c r="M97">
        <v>27.95</v>
      </c>
      <c r="N97">
        <v>27.4</v>
      </c>
      <c r="O97">
        <v>27.95</v>
      </c>
      <c r="P97">
        <v>28.05</v>
      </c>
      <c r="Q97">
        <v>27.8</v>
      </c>
      <c r="R97">
        <v>28.15</v>
      </c>
      <c r="S97">
        <v>28.3</v>
      </c>
      <c r="T97">
        <v>27.9</v>
      </c>
      <c r="U97">
        <v>28.15</v>
      </c>
      <c r="V97">
        <v>27.95</v>
      </c>
      <c r="W97">
        <v>28</v>
      </c>
      <c r="X97">
        <v>27.9</v>
      </c>
      <c r="Y97">
        <v>27.8</v>
      </c>
      <c r="Z97">
        <v>28.05</v>
      </c>
      <c r="AA97">
        <v>28</v>
      </c>
      <c r="AB97">
        <v>28.3</v>
      </c>
      <c r="AC97">
        <v>28.1</v>
      </c>
      <c r="AD97">
        <v>28.15</v>
      </c>
      <c r="AE97">
        <v>27.95</v>
      </c>
      <c r="AF97">
        <v>27.6</v>
      </c>
      <c r="AG97">
        <v>28</v>
      </c>
      <c r="AH97">
        <v>27.65</v>
      </c>
      <c r="AI97">
        <v>28.05</v>
      </c>
      <c r="AJ97">
        <v>28.35</v>
      </c>
      <c r="AK97">
        <v>28.3</v>
      </c>
      <c r="AL97">
        <v>28.35</v>
      </c>
      <c r="AM97">
        <v>28.55</v>
      </c>
      <c r="AP97">
        <v>28.105</v>
      </c>
    </row>
    <row r="98" spans="1:42" x14ac:dyDescent="0.2">
      <c r="A98">
        <v>25025270</v>
      </c>
      <c r="B98" t="s">
        <v>846</v>
      </c>
      <c r="C98" t="s">
        <v>133</v>
      </c>
      <c r="D98" t="s">
        <v>134</v>
      </c>
      <c r="E98" t="s">
        <v>115</v>
      </c>
      <c r="F98" t="s">
        <v>460</v>
      </c>
      <c r="G98" t="s">
        <v>847</v>
      </c>
      <c r="H98" t="s">
        <v>848</v>
      </c>
      <c r="I98" t="s">
        <v>849</v>
      </c>
      <c r="J98">
        <v>28.6</v>
      </c>
      <c r="K98">
        <v>26.7</v>
      </c>
      <c r="L98">
        <v>25.85</v>
      </c>
      <c r="M98">
        <v>26.25</v>
      </c>
      <c r="N98">
        <v>25.25</v>
      </c>
      <c r="O98">
        <v>26.6</v>
      </c>
      <c r="P98">
        <v>27.15</v>
      </c>
      <c r="Q98">
        <v>27.9</v>
      </c>
      <c r="R98">
        <v>27.45</v>
      </c>
      <c r="S98">
        <v>27.75</v>
      </c>
      <c r="T98">
        <v>27.6</v>
      </c>
      <c r="U98">
        <v>26.05</v>
      </c>
      <c r="V98">
        <v>25.05</v>
      </c>
      <c r="W98">
        <v>26.5</v>
      </c>
      <c r="X98">
        <v>26.75</v>
      </c>
      <c r="Y98">
        <v>27.1</v>
      </c>
      <c r="Z98">
        <v>28.1</v>
      </c>
      <c r="AA98">
        <v>29.35</v>
      </c>
      <c r="AB98">
        <v>27.9</v>
      </c>
      <c r="AC98">
        <v>28.1</v>
      </c>
      <c r="AD98">
        <v>28</v>
      </c>
      <c r="AE98">
        <v>27.9</v>
      </c>
      <c r="AF98">
        <v>27.5</v>
      </c>
      <c r="AG98">
        <v>27.35</v>
      </c>
      <c r="AH98">
        <v>27.8</v>
      </c>
      <c r="AI98">
        <v>27.4</v>
      </c>
      <c r="AJ98">
        <v>27.5</v>
      </c>
      <c r="AK98">
        <v>27.25</v>
      </c>
      <c r="AL98">
        <v>27.05</v>
      </c>
      <c r="AM98">
        <v>26.75</v>
      </c>
      <c r="AN98">
        <v>26.9</v>
      </c>
      <c r="AP98">
        <v>27.20645161290323</v>
      </c>
    </row>
    <row r="99" spans="1:42" x14ac:dyDescent="0.2">
      <c r="A99">
        <v>25025080</v>
      </c>
      <c r="B99" t="s">
        <v>850</v>
      </c>
      <c r="C99" t="s">
        <v>133</v>
      </c>
      <c r="D99" t="s">
        <v>851</v>
      </c>
      <c r="E99" t="s">
        <v>115</v>
      </c>
      <c r="F99" t="s">
        <v>460</v>
      </c>
      <c r="G99" t="s">
        <v>852</v>
      </c>
      <c r="H99" t="s">
        <v>853</v>
      </c>
      <c r="I99" t="s">
        <v>854</v>
      </c>
      <c r="J99">
        <v>28.1</v>
      </c>
      <c r="K99">
        <v>26.95</v>
      </c>
      <c r="L99">
        <v>26.8</v>
      </c>
      <c r="M99">
        <v>26.5</v>
      </c>
      <c r="N99">
        <v>25.55</v>
      </c>
      <c r="O99">
        <v>26.95</v>
      </c>
      <c r="P99">
        <v>27.35</v>
      </c>
      <c r="Q99">
        <v>28.05</v>
      </c>
      <c r="R99">
        <v>27.75</v>
      </c>
      <c r="S99">
        <v>27.9</v>
      </c>
      <c r="T99">
        <v>28.05</v>
      </c>
      <c r="U99">
        <v>26.85</v>
      </c>
      <c r="V99">
        <v>25.85</v>
      </c>
      <c r="W99">
        <v>26.9</v>
      </c>
      <c r="X99">
        <v>27.4</v>
      </c>
      <c r="Y99">
        <v>27.15</v>
      </c>
      <c r="Z99">
        <v>27.85</v>
      </c>
      <c r="AA99">
        <v>28.55</v>
      </c>
      <c r="AB99">
        <v>28.4</v>
      </c>
      <c r="AC99">
        <v>27.85</v>
      </c>
      <c r="AD99">
        <v>28.1</v>
      </c>
      <c r="AE99">
        <v>27.7</v>
      </c>
      <c r="AF99">
        <v>27.4</v>
      </c>
      <c r="AG99">
        <v>26.65</v>
      </c>
      <c r="AH99">
        <v>27.65</v>
      </c>
      <c r="AI99">
        <v>27.5</v>
      </c>
      <c r="AJ99">
        <v>27.25</v>
      </c>
      <c r="AK99">
        <v>27.2</v>
      </c>
      <c r="AL99">
        <v>26.8</v>
      </c>
      <c r="AM99">
        <v>26.75</v>
      </c>
      <c r="AN99">
        <v>27.6</v>
      </c>
      <c r="AP99">
        <v>27.333870967741941</v>
      </c>
    </row>
    <row r="100" spans="1:42" x14ac:dyDescent="0.2">
      <c r="A100">
        <v>15075030</v>
      </c>
      <c r="B100" t="s">
        <v>855</v>
      </c>
      <c r="C100" t="s">
        <v>35</v>
      </c>
      <c r="D100" t="s">
        <v>198</v>
      </c>
      <c r="E100" t="s">
        <v>195</v>
      </c>
      <c r="F100" t="s">
        <v>460</v>
      </c>
      <c r="G100" t="s">
        <v>856</v>
      </c>
      <c r="H100" t="s">
        <v>857</v>
      </c>
      <c r="I100" t="s">
        <v>858</v>
      </c>
      <c r="J100">
        <v>30.35</v>
      </c>
      <c r="K100">
        <v>28.5</v>
      </c>
      <c r="L100">
        <v>29.65</v>
      </c>
      <c r="M100">
        <v>28.6</v>
      </c>
      <c r="N100">
        <v>28.15</v>
      </c>
      <c r="O100">
        <v>28.05</v>
      </c>
      <c r="P100">
        <v>28.1</v>
      </c>
      <c r="Q100">
        <v>29.3</v>
      </c>
      <c r="R100">
        <v>30.35</v>
      </c>
      <c r="U100">
        <v>29.45</v>
      </c>
      <c r="V100">
        <v>29.1</v>
      </c>
      <c r="W100">
        <v>28.95</v>
      </c>
      <c r="X100">
        <v>28.95</v>
      </c>
      <c r="Y100">
        <v>30.7</v>
      </c>
      <c r="Z100">
        <v>30.2</v>
      </c>
      <c r="AA100">
        <v>30.2</v>
      </c>
      <c r="AB100">
        <v>29.4</v>
      </c>
      <c r="AC100">
        <v>29.05</v>
      </c>
      <c r="AG100">
        <v>28.6</v>
      </c>
      <c r="AH100">
        <v>28.8</v>
      </c>
      <c r="AI100">
        <v>29.05</v>
      </c>
      <c r="AJ100">
        <v>28.4</v>
      </c>
      <c r="AK100">
        <v>29</v>
      </c>
      <c r="AL100">
        <v>28</v>
      </c>
      <c r="AM100">
        <v>27.6</v>
      </c>
      <c r="AN100">
        <v>28.45</v>
      </c>
      <c r="AP100">
        <v>29.036538461538459</v>
      </c>
    </row>
    <row r="101" spans="1:42" x14ac:dyDescent="0.2">
      <c r="A101">
        <v>16055040</v>
      </c>
      <c r="B101" t="s">
        <v>859</v>
      </c>
      <c r="C101" t="s">
        <v>300</v>
      </c>
      <c r="D101" t="s">
        <v>311</v>
      </c>
      <c r="E101" t="s">
        <v>299</v>
      </c>
      <c r="F101" t="s">
        <v>460</v>
      </c>
      <c r="G101" t="s">
        <v>860</v>
      </c>
      <c r="H101" t="s">
        <v>861</v>
      </c>
      <c r="I101" t="s">
        <v>862</v>
      </c>
      <c r="J101">
        <v>21.666666666666671</v>
      </c>
      <c r="K101">
        <v>21.6</v>
      </c>
      <c r="L101">
        <v>21.6</v>
      </c>
      <c r="M101">
        <v>21.266666666666669</v>
      </c>
      <c r="N101">
        <v>20.2</v>
      </c>
      <c r="O101">
        <v>20.133333333333329</v>
      </c>
      <c r="P101">
        <v>21.8</v>
      </c>
      <c r="Q101">
        <v>20.466666666666669</v>
      </c>
      <c r="R101">
        <v>21.333333333333329</v>
      </c>
      <c r="S101">
        <v>18.666666666666671</v>
      </c>
      <c r="T101">
        <v>21.06666666666667</v>
      </c>
      <c r="U101">
        <v>19.8</v>
      </c>
      <c r="V101">
        <v>20.399999999999999</v>
      </c>
      <c r="W101">
        <v>20.399999999999999</v>
      </c>
      <c r="X101">
        <v>21.733333333333331</v>
      </c>
      <c r="Y101">
        <v>21.933333333333341</v>
      </c>
      <c r="AB101">
        <v>20.86666666666666</v>
      </c>
      <c r="AC101">
        <v>21.6</v>
      </c>
      <c r="AD101">
        <v>20.13333333333334</v>
      </c>
      <c r="AE101">
        <v>20</v>
      </c>
      <c r="AF101">
        <v>20.6</v>
      </c>
      <c r="AG101">
        <v>19.666666666666671</v>
      </c>
      <c r="AH101">
        <v>20.2</v>
      </c>
      <c r="AI101">
        <v>20.399999999999999</v>
      </c>
      <c r="AJ101">
        <v>21.333333333333329</v>
      </c>
      <c r="AK101">
        <v>21.06666666666667</v>
      </c>
      <c r="AL101">
        <v>21.733333333333331</v>
      </c>
      <c r="AM101">
        <v>22.266666666666669</v>
      </c>
      <c r="AN101">
        <v>22.2</v>
      </c>
      <c r="AP101">
        <v>20.901149425287361</v>
      </c>
    </row>
    <row r="102" spans="1:42" x14ac:dyDescent="0.2">
      <c r="A102">
        <v>37035010</v>
      </c>
      <c r="B102" t="s">
        <v>863</v>
      </c>
      <c r="C102" t="s">
        <v>300</v>
      </c>
      <c r="D102" t="s">
        <v>340</v>
      </c>
      <c r="E102" t="s">
        <v>299</v>
      </c>
      <c r="F102" t="s">
        <v>460</v>
      </c>
      <c r="G102" t="s">
        <v>864</v>
      </c>
      <c r="H102" t="s">
        <v>865</v>
      </c>
      <c r="I102" t="s">
        <v>866</v>
      </c>
      <c r="J102">
        <v>23.8</v>
      </c>
      <c r="K102">
        <v>24.86666666666666</v>
      </c>
      <c r="L102">
        <v>23.4</v>
      </c>
      <c r="Q102">
        <v>21.93333333333333</v>
      </c>
      <c r="R102">
        <v>24.8</v>
      </c>
      <c r="S102">
        <v>22.533333333333331</v>
      </c>
      <c r="T102">
        <v>22</v>
      </c>
      <c r="U102">
        <v>24.2</v>
      </c>
      <c r="V102">
        <v>22.06666666666667</v>
      </c>
      <c r="W102">
        <v>23</v>
      </c>
      <c r="X102">
        <v>24.666666666666671</v>
      </c>
      <c r="Y102">
        <v>23.8</v>
      </c>
      <c r="Z102">
        <v>25.333333333333329</v>
      </c>
      <c r="AA102">
        <v>23.333333333333329</v>
      </c>
      <c r="AB102">
        <v>23.266666666666669</v>
      </c>
      <c r="AC102">
        <v>23.13333333333334</v>
      </c>
      <c r="AD102">
        <v>25.8</v>
      </c>
      <c r="AE102">
        <v>24.86666666666666</v>
      </c>
      <c r="AF102">
        <v>26.4</v>
      </c>
      <c r="AG102">
        <v>25.733333333333331</v>
      </c>
      <c r="AH102">
        <v>22.6</v>
      </c>
      <c r="AI102">
        <v>24.93333333333333</v>
      </c>
      <c r="AJ102">
        <v>22.4</v>
      </c>
      <c r="AK102">
        <v>22.13333333333334</v>
      </c>
      <c r="AL102">
        <v>22.533333333333331</v>
      </c>
      <c r="AM102">
        <v>22.8</v>
      </c>
      <c r="AN102">
        <v>22.93333333333333</v>
      </c>
      <c r="AP102">
        <v>23.676543209876531</v>
      </c>
    </row>
    <row r="103" spans="1:42" x14ac:dyDescent="0.2">
      <c r="A103">
        <v>23195110</v>
      </c>
      <c r="B103" t="s">
        <v>867</v>
      </c>
      <c r="C103" t="s">
        <v>44</v>
      </c>
      <c r="D103" t="s">
        <v>324</v>
      </c>
      <c r="E103" t="s">
        <v>299</v>
      </c>
      <c r="F103" t="s">
        <v>460</v>
      </c>
      <c r="G103" t="s">
        <v>868</v>
      </c>
      <c r="H103" t="s">
        <v>869</v>
      </c>
      <c r="I103" t="s">
        <v>870</v>
      </c>
      <c r="J103">
        <v>26.2</v>
      </c>
      <c r="K103">
        <v>26.266666666666669</v>
      </c>
      <c r="L103">
        <v>26.86666666666666</v>
      </c>
      <c r="M103">
        <v>27.266666666666669</v>
      </c>
      <c r="N103">
        <v>25.13333333333334</v>
      </c>
      <c r="O103">
        <v>25.333333333333329</v>
      </c>
      <c r="P103">
        <v>26.4</v>
      </c>
      <c r="Q103">
        <v>26</v>
      </c>
      <c r="R103">
        <v>25.4</v>
      </c>
      <c r="S103">
        <v>25.2</v>
      </c>
      <c r="T103">
        <v>24.333333333333329</v>
      </c>
      <c r="U103">
        <v>25.2</v>
      </c>
      <c r="W103">
        <v>25.666666666666671</v>
      </c>
      <c r="X103">
        <v>24.8</v>
      </c>
      <c r="Y103">
        <v>24.86666666666666</v>
      </c>
      <c r="Z103">
        <v>26.266666666666669</v>
      </c>
      <c r="AA103">
        <v>26.733333333333331</v>
      </c>
      <c r="AB103">
        <v>26.8</v>
      </c>
      <c r="AD103">
        <v>26.6</v>
      </c>
      <c r="AF103">
        <v>26.666666666666671</v>
      </c>
      <c r="AG103">
        <v>25.933333333333341</v>
      </c>
      <c r="AH103">
        <v>26.2</v>
      </c>
      <c r="AI103">
        <v>25.93333333333333</v>
      </c>
      <c r="AJ103">
        <v>25.666666666666671</v>
      </c>
      <c r="AL103">
        <v>26.86666666666666</v>
      </c>
      <c r="AM103">
        <v>25.266666666666669</v>
      </c>
      <c r="AN103">
        <v>25.4</v>
      </c>
      <c r="AP103">
        <v>25.89876543209877</v>
      </c>
    </row>
    <row r="104" spans="1:42" x14ac:dyDescent="0.2">
      <c r="A104">
        <v>16025040</v>
      </c>
      <c r="B104" t="s">
        <v>871</v>
      </c>
      <c r="C104" t="s">
        <v>300</v>
      </c>
      <c r="D104" t="s">
        <v>50</v>
      </c>
      <c r="E104" t="s">
        <v>299</v>
      </c>
      <c r="F104" t="s">
        <v>460</v>
      </c>
      <c r="G104" t="s">
        <v>872</v>
      </c>
      <c r="H104" t="s">
        <v>873</v>
      </c>
      <c r="I104" t="s">
        <v>874</v>
      </c>
      <c r="K104">
        <v>29.2</v>
      </c>
      <c r="L104">
        <v>29.266666666666669</v>
      </c>
      <c r="M104">
        <v>28.533333333333331</v>
      </c>
      <c r="N104">
        <v>27.4</v>
      </c>
      <c r="O104">
        <v>26.13333333333334</v>
      </c>
      <c r="P104">
        <v>25.93333333333333</v>
      </c>
      <c r="Q104">
        <v>27.06666666666667</v>
      </c>
      <c r="R104">
        <v>27.6</v>
      </c>
      <c r="S104">
        <v>24.733333333333331</v>
      </c>
      <c r="T104">
        <v>27.533333333333331</v>
      </c>
      <c r="U104">
        <v>26</v>
      </c>
      <c r="V104">
        <v>26.6</v>
      </c>
      <c r="X104">
        <v>28.333333333333329</v>
      </c>
      <c r="Y104">
        <v>28</v>
      </c>
      <c r="Z104">
        <v>27.333333333333329</v>
      </c>
      <c r="AA104">
        <v>28.13333333333334</v>
      </c>
      <c r="AB104">
        <v>28.13333333333334</v>
      </c>
      <c r="AC104">
        <v>26.6</v>
      </c>
      <c r="AD104">
        <v>26.266666666666669</v>
      </c>
      <c r="AE104">
        <v>26.733333333333331</v>
      </c>
      <c r="AF104">
        <v>27.4</v>
      </c>
      <c r="AG104">
        <v>28</v>
      </c>
      <c r="AH104">
        <v>27.2</v>
      </c>
      <c r="AI104">
        <v>28</v>
      </c>
      <c r="AJ104">
        <v>27.733333333333331</v>
      </c>
      <c r="AK104">
        <v>24.8</v>
      </c>
      <c r="AL104">
        <v>28</v>
      </c>
      <c r="AM104">
        <v>27.86666666666666</v>
      </c>
      <c r="AN104">
        <v>28.8</v>
      </c>
      <c r="AP104">
        <v>27.356321839080461</v>
      </c>
    </row>
    <row r="105" spans="1:42" x14ac:dyDescent="0.2">
      <c r="A105">
        <v>37015020</v>
      </c>
      <c r="B105" t="s">
        <v>875</v>
      </c>
      <c r="C105" t="s">
        <v>44</v>
      </c>
      <c r="D105" t="s">
        <v>338</v>
      </c>
      <c r="E105" t="s">
        <v>299</v>
      </c>
      <c r="F105" t="s">
        <v>460</v>
      </c>
      <c r="G105" t="s">
        <v>876</v>
      </c>
      <c r="H105" t="s">
        <v>877</v>
      </c>
      <c r="I105" t="s">
        <v>878</v>
      </c>
      <c r="J105">
        <v>10.4</v>
      </c>
      <c r="K105">
        <v>8.8500000000000014</v>
      </c>
      <c r="L105">
        <v>8.25</v>
      </c>
      <c r="M105">
        <v>9.9</v>
      </c>
      <c r="N105">
        <v>9.1000000000000014</v>
      </c>
      <c r="O105">
        <v>9.5</v>
      </c>
      <c r="P105">
        <v>9.1</v>
      </c>
      <c r="Q105">
        <v>7.8</v>
      </c>
      <c r="R105">
        <v>9.1499999999999986</v>
      </c>
      <c r="S105">
        <v>9.1499999999999986</v>
      </c>
      <c r="T105">
        <v>8.6499999999999986</v>
      </c>
      <c r="U105">
        <v>8.85</v>
      </c>
      <c r="V105">
        <v>8.5500000000000007</v>
      </c>
      <c r="W105">
        <v>8.9</v>
      </c>
      <c r="X105">
        <v>8.65</v>
      </c>
      <c r="Y105">
        <v>9.3000000000000007</v>
      </c>
      <c r="Z105">
        <v>9.5500000000000007</v>
      </c>
      <c r="AA105">
        <v>9.5</v>
      </c>
      <c r="AB105">
        <v>8.8000000000000007</v>
      </c>
      <c r="AC105">
        <v>8.15</v>
      </c>
      <c r="AD105">
        <v>9.0500000000000007</v>
      </c>
      <c r="AE105">
        <v>7.85</v>
      </c>
      <c r="AF105">
        <v>8.5</v>
      </c>
      <c r="AG105">
        <v>8.85</v>
      </c>
      <c r="AH105">
        <v>8.75</v>
      </c>
      <c r="AI105">
        <v>8.8500000000000014</v>
      </c>
      <c r="AJ105">
        <v>8.35</v>
      </c>
      <c r="AK105">
        <v>9.4499999999999993</v>
      </c>
      <c r="AL105">
        <v>9.4499999999999993</v>
      </c>
      <c r="AM105">
        <v>9.65</v>
      </c>
      <c r="AN105">
        <v>10.35</v>
      </c>
      <c r="AP105">
        <v>9.0064516129032253</v>
      </c>
    </row>
    <row r="106" spans="1:42" x14ac:dyDescent="0.2">
      <c r="A106">
        <v>23185010</v>
      </c>
      <c r="B106" t="s">
        <v>879</v>
      </c>
      <c r="C106" t="s">
        <v>44</v>
      </c>
      <c r="D106" t="s">
        <v>320</v>
      </c>
      <c r="E106" t="s">
        <v>299</v>
      </c>
      <c r="F106" t="s">
        <v>460</v>
      </c>
      <c r="G106" t="s">
        <v>880</v>
      </c>
      <c r="H106" t="s">
        <v>881</v>
      </c>
      <c r="I106" t="s">
        <v>882</v>
      </c>
      <c r="J106">
        <v>29.06666666666667</v>
      </c>
      <c r="K106">
        <v>28.666666666666671</v>
      </c>
      <c r="L106">
        <v>28.06666666666667</v>
      </c>
      <c r="M106">
        <v>26.333333333333329</v>
      </c>
      <c r="N106">
        <v>26.2</v>
      </c>
      <c r="O106">
        <v>26.533333333333331</v>
      </c>
      <c r="P106">
        <v>28.266666666666669</v>
      </c>
      <c r="Q106">
        <v>27.6</v>
      </c>
      <c r="R106">
        <v>28.2</v>
      </c>
      <c r="S106">
        <v>27.4</v>
      </c>
      <c r="T106">
        <v>27.4</v>
      </c>
      <c r="V106">
        <v>27.8</v>
      </c>
      <c r="W106">
        <v>29.333333333333329</v>
      </c>
      <c r="X106">
        <v>27.666666666666671</v>
      </c>
      <c r="Y106">
        <v>28</v>
      </c>
      <c r="Z106">
        <v>28.733333333333331</v>
      </c>
      <c r="AA106">
        <v>29.466666666666669</v>
      </c>
      <c r="AB106">
        <v>29.6</v>
      </c>
      <c r="AC106">
        <v>29.8</v>
      </c>
      <c r="AD106">
        <v>29.4</v>
      </c>
      <c r="AF106">
        <v>29.333333333333329</v>
      </c>
      <c r="AG106">
        <v>28.666666666666671</v>
      </c>
      <c r="AH106">
        <v>29</v>
      </c>
      <c r="AI106">
        <v>28.86666666666666</v>
      </c>
      <c r="AJ106">
        <v>28.2</v>
      </c>
      <c r="AK106">
        <v>28.466666666666669</v>
      </c>
      <c r="AL106">
        <v>28.93333333333333</v>
      </c>
      <c r="AM106">
        <v>28.8</v>
      </c>
      <c r="AN106">
        <v>28.13333333333334</v>
      </c>
      <c r="AP106">
        <v>28.342528735632179</v>
      </c>
    </row>
    <row r="107" spans="1:42" x14ac:dyDescent="0.2">
      <c r="A107">
        <v>25025190</v>
      </c>
      <c r="B107" t="s">
        <v>883</v>
      </c>
      <c r="C107" t="s">
        <v>835</v>
      </c>
      <c r="D107" t="s">
        <v>130</v>
      </c>
      <c r="E107" t="s">
        <v>115</v>
      </c>
      <c r="F107" t="s">
        <v>460</v>
      </c>
      <c r="G107" t="s">
        <v>884</v>
      </c>
      <c r="H107" t="s">
        <v>885</v>
      </c>
      <c r="I107" t="s">
        <v>886</v>
      </c>
      <c r="J107">
        <v>29.65</v>
      </c>
      <c r="K107">
        <v>27.574999999999999</v>
      </c>
      <c r="L107">
        <v>27</v>
      </c>
      <c r="M107">
        <v>26.425000000000001</v>
      </c>
      <c r="N107">
        <v>25.8</v>
      </c>
      <c r="O107">
        <v>27.25</v>
      </c>
      <c r="P107">
        <v>28.675000000000001</v>
      </c>
      <c r="Q107">
        <v>29</v>
      </c>
      <c r="R107">
        <v>28.6</v>
      </c>
      <c r="S107">
        <v>27.85</v>
      </c>
      <c r="T107">
        <v>26.4</v>
      </c>
      <c r="U107">
        <v>25.824999999999999</v>
      </c>
      <c r="V107">
        <v>25.9</v>
      </c>
      <c r="W107">
        <v>27</v>
      </c>
      <c r="X107">
        <v>26.65</v>
      </c>
      <c r="Y107">
        <v>28.125</v>
      </c>
      <c r="Z107">
        <v>28.6</v>
      </c>
      <c r="AA107">
        <v>29.475000000000001</v>
      </c>
      <c r="AB107">
        <v>28</v>
      </c>
      <c r="AC107">
        <v>28.375</v>
      </c>
      <c r="AD107">
        <v>28.975000000000001</v>
      </c>
      <c r="AE107">
        <v>28.2</v>
      </c>
      <c r="AF107">
        <v>28.55</v>
      </c>
      <c r="AG107">
        <v>28.774999999999999</v>
      </c>
      <c r="AH107">
        <v>29.324999999999999</v>
      </c>
      <c r="AI107">
        <v>28.7</v>
      </c>
      <c r="AJ107">
        <v>26.274999999999999</v>
      </c>
      <c r="AK107">
        <v>27.225000000000001</v>
      </c>
      <c r="AL107">
        <v>27.65</v>
      </c>
      <c r="AM107">
        <v>27.725000000000001</v>
      </c>
      <c r="AN107">
        <v>27.625</v>
      </c>
      <c r="AP107">
        <v>27.78064516129032</v>
      </c>
    </row>
    <row r="108" spans="1:42" x14ac:dyDescent="0.2">
      <c r="A108">
        <v>28035010</v>
      </c>
      <c r="B108" t="s">
        <v>887</v>
      </c>
      <c r="C108" t="s">
        <v>38</v>
      </c>
      <c r="D108" t="s">
        <v>39</v>
      </c>
      <c r="E108" t="s">
        <v>195</v>
      </c>
      <c r="F108" t="s">
        <v>460</v>
      </c>
      <c r="G108" t="s">
        <v>888</v>
      </c>
      <c r="H108" t="s">
        <v>889</v>
      </c>
      <c r="I108" t="s">
        <v>890</v>
      </c>
      <c r="K108">
        <v>29.6</v>
      </c>
      <c r="L108">
        <v>28.15</v>
      </c>
      <c r="M108">
        <v>28.95</v>
      </c>
      <c r="O108">
        <v>29.55</v>
      </c>
      <c r="P108">
        <v>30.4</v>
      </c>
      <c r="Q108">
        <v>30.95</v>
      </c>
      <c r="S108">
        <v>30.6</v>
      </c>
      <c r="V108">
        <v>30.7</v>
      </c>
      <c r="W108">
        <v>30.25</v>
      </c>
      <c r="X108">
        <v>28.7</v>
      </c>
      <c r="Y108">
        <v>26.3</v>
      </c>
      <c r="Z108">
        <v>30.55</v>
      </c>
      <c r="AC108">
        <v>31</v>
      </c>
      <c r="AD108">
        <v>30.55</v>
      </c>
      <c r="AE108">
        <v>29.95</v>
      </c>
      <c r="AF108">
        <v>30.6</v>
      </c>
      <c r="AG108">
        <v>30.2</v>
      </c>
      <c r="AH108">
        <v>31.55</v>
      </c>
      <c r="AI108">
        <v>31.3</v>
      </c>
      <c r="AJ108">
        <v>31.5</v>
      </c>
      <c r="AK108">
        <v>31.3</v>
      </c>
      <c r="AL108">
        <v>30.4</v>
      </c>
      <c r="AM108">
        <v>31.6</v>
      </c>
      <c r="AP108">
        <v>30.20217391304347</v>
      </c>
    </row>
    <row r="109" spans="1:42" x14ac:dyDescent="0.2">
      <c r="A109">
        <v>28015070</v>
      </c>
      <c r="B109" t="s">
        <v>891</v>
      </c>
      <c r="C109" t="s">
        <v>35</v>
      </c>
      <c r="D109" t="s">
        <v>204</v>
      </c>
      <c r="E109" t="s">
        <v>195</v>
      </c>
      <c r="F109" t="s">
        <v>460</v>
      </c>
      <c r="G109" t="s">
        <v>892</v>
      </c>
      <c r="H109" t="s">
        <v>893</v>
      </c>
      <c r="I109" t="s">
        <v>894</v>
      </c>
      <c r="J109">
        <v>27.9</v>
      </c>
      <c r="K109">
        <v>28.45</v>
      </c>
      <c r="L109">
        <v>27.4</v>
      </c>
      <c r="M109">
        <v>26.6</v>
      </c>
      <c r="N109">
        <v>26.75</v>
      </c>
      <c r="O109">
        <v>28.15</v>
      </c>
      <c r="P109">
        <v>27.85</v>
      </c>
      <c r="Q109">
        <v>28</v>
      </c>
      <c r="R109">
        <v>27.95</v>
      </c>
      <c r="S109">
        <v>27.85</v>
      </c>
      <c r="T109">
        <v>27.85</v>
      </c>
      <c r="U109">
        <v>27.8</v>
      </c>
      <c r="V109">
        <v>28.1</v>
      </c>
      <c r="W109">
        <v>27.75</v>
      </c>
      <c r="X109">
        <v>27.1</v>
      </c>
      <c r="Y109">
        <v>27.85</v>
      </c>
      <c r="Z109">
        <v>28.2</v>
      </c>
      <c r="AA109">
        <v>28.95</v>
      </c>
      <c r="AB109">
        <v>28.5</v>
      </c>
      <c r="AC109">
        <v>28.6</v>
      </c>
      <c r="AD109">
        <v>29.15</v>
      </c>
      <c r="AE109">
        <v>28.9</v>
      </c>
      <c r="AF109">
        <v>29.2</v>
      </c>
      <c r="AG109">
        <v>28.35</v>
      </c>
      <c r="AH109">
        <v>30.45</v>
      </c>
      <c r="AI109">
        <v>28.15</v>
      </c>
      <c r="AJ109">
        <v>27.6</v>
      </c>
      <c r="AK109">
        <v>28.3</v>
      </c>
      <c r="AL109">
        <v>28.15</v>
      </c>
      <c r="AM109">
        <v>30.05</v>
      </c>
      <c r="AN109">
        <v>27.9</v>
      </c>
      <c r="AP109">
        <v>28.187096774193549</v>
      </c>
    </row>
    <row r="110" spans="1:42" x14ac:dyDescent="0.2">
      <c r="A110">
        <v>23205020</v>
      </c>
      <c r="B110" t="s">
        <v>895</v>
      </c>
      <c r="C110" t="s">
        <v>491</v>
      </c>
      <c r="D110" t="s">
        <v>145</v>
      </c>
      <c r="E110" t="s">
        <v>299</v>
      </c>
      <c r="F110" t="s">
        <v>460</v>
      </c>
      <c r="G110" t="s">
        <v>896</v>
      </c>
      <c r="H110" t="s">
        <v>897</v>
      </c>
      <c r="I110" t="s">
        <v>898</v>
      </c>
      <c r="J110">
        <v>28.466666666666669</v>
      </c>
      <c r="K110">
        <v>27.333333333333329</v>
      </c>
      <c r="L110">
        <v>26.86666666666666</v>
      </c>
      <c r="M110">
        <v>26.266666666666669</v>
      </c>
      <c r="N110">
        <v>27.6</v>
      </c>
      <c r="O110">
        <v>27.733333333333331</v>
      </c>
      <c r="P110">
        <v>27</v>
      </c>
      <c r="Q110">
        <v>27.4</v>
      </c>
      <c r="R110">
        <v>28.266666666666669</v>
      </c>
      <c r="V110">
        <v>26.8</v>
      </c>
      <c r="W110">
        <v>28.06666666666667</v>
      </c>
      <c r="X110">
        <v>27.2</v>
      </c>
      <c r="Y110">
        <v>27.4</v>
      </c>
      <c r="Z110">
        <v>28.13333333333334</v>
      </c>
      <c r="AA110">
        <v>29.266666666666669</v>
      </c>
      <c r="AB110">
        <v>28.86666666666666</v>
      </c>
      <c r="AC110">
        <v>28.533333333333331</v>
      </c>
      <c r="AD110">
        <v>28.666666666666671</v>
      </c>
      <c r="AE110">
        <v>28.2</v>
      </c>
      <c r="AF110">
        <v>28.4</v>
      </c>
      <c r="AG110">
        <v>28.2</v>
      </c>
      <c r="AH110">
        <v>28.666666666666671</v>
      </c>
      <c r="AI110">
        <v>28.2</v>
      </c>
      <c r="AJ110">
        <v>27.533333333333331</v>
      </c>
      <c r="AK110">
        <v>28.466666666666669</v>
      </c>
      <c r="AP110">
        <v>27.90133333333333</v>
      </c>
    </row>
    <row r="111" spans="1:42" x14ac:dyDescent="0.2">
      <c r="A111">
        <v>28035020</v>
      </c>
      <c r="B111" t="s">
        <v>899</v>
      </c>
      <c r="C111" t="s">
        <v>38</v>
      </c>
      <c r="D111" t="s">
        <v>39</v>
      </c>
      <c r="E111" t="s">
        <v>195</v>
      </c>
      <c r="F111" t="s">
        <v>460</v>
      </c>
      <c r="G111" t="s">
        <v>900</v>
      </c>
      <c r="H111" t="s">
        <v>901</v>
      </c>
      <c r="I111" t="s">
        <v>902</v>
      </c>
      <c r="J111">
        <v>29.4</v>
      </c>
      <c r="K111">
        <v>29.05</v>
      </c>
      <c r="L111">
        <v>29.35</v>
      </c>
      <c r="M111">
        <v>28.6</v>
      </c>
      <c r="N111">
        <v>28.2</v>
      </c>
      <c r="O111">
        <v>28.85</v>
      </c>
      <c r="P111">
        <v>29.35</v>
      </c>
      <c r="Q111">
        <v>29.25</v>
      </c>
      <c r="R111">
        <v>28.9</v>
      </c>
      <c r="S111">
        <v>29.65</v>
      </c>
      <c r="T111">
        <v>29.3</v>
      </c>
      <c r="U111">
        <v>29.2</v>
      </c>
      <c r="V111">
        <v>29.2</v>
      </c>
      <c r="W111">
        <v>30.25</v>
      </c>
      <c r="Z111">
        <v>31</v>
      </c>
      <c r="AA111">
        <v>31.55</v>
      </c>
      <c r="AB111">
        <v>29.7</v>
      </c>
      <c r="AE111">
        <v>30.4</v>
      </c>
      <c r="AF111">
        <v>30.6</v>
      </c>
      <c r="AG111">
        <v>31.3</v>
      </c>
      <c r="AH111">
        <v>30.95</v>
      </c>
      <c r="AI111">
        <v>30.9</v>
      </c>
      <c r="AJ111">
        <v>31.25</v>
      </c>
      <c r="AK111">
        <v>30.2</v>
      </c>
      <c r="AL111">
        <v>29.75</v>
      </c>
      <c r="AM111">
        <v>31.7</v>
      </c>
      <c r="AP111">
        <v>29.917307692307691</v>
      </c>
    </row>
    <row r="112" spans="1:42" x14ac:dyDescent="0.2">
      <c r="A112">
        <v>16015100</v>
      </c>
      <c r="B112" t="s">
        <v>903</v>
      </c>
      <c r="C112" t="s">
        <v>300</v>
      </c>
      <c r="D112" t="s">
        <v>302</v>
      </c>
      <c r="E112" t="s">
        <v>299</v>
      </c>
      <c r="F112" t="s">
        <v>460</v>
      </c>
      <c r="G112" t="s">
        <v>904</v>
      </c>
      <c r="H112" t="s">
        <v>905</v>
      </c>
      <c r="I112" t="s">
        <v>906</v>
      </c>
      <c r="J112">
        <v>18.600000000000001</v>
      </c>
      <c r="K112">
        <v>19.466666666666669</v>
      </c>
      <c r="L112">
        <v>18.06666666666667</v>
      </c>
      <c r="M112">
        <v>19.93333333333333</v>
      </c>
      <c r="N112">
        <v>18.93333333333333</v>
      </c>
      <c r="O112">
        <v>17.13333333333334</v>
      </c>
      <c r="P112">
        <v>16.866666666666671</v>
      </c>
      <c r="Q112">
        <v>18</v>
      </c>
      <c r="R112">
        <v>18.733333333333331</v>
      </c>
      <c r="S112">
        <v>17.333333333333329</v>
      </c>
      <c r="T112">
        <v>17.8</v>
      </c>
      <c r="U112">
        <v>17.466666666666669</v>
      </c>
      <c r="V112">
        <v>16.733333333333331</v>
      </c>
      <c r="W112">
        <v>18</v>
      </c>
      <c r="X112">
        <v>20</v>
      </c>
      <c r="Y112">
        <v>18.600000000000001</v>
      </c>
      <c r="Z112">
        <v>18.733333333333331</v>
      </c>
      <c r="AA112">
        <v>17.866666666666671</v>
      </c>
      <c r="AB112">
        <v>18.399999999999999</v>
      </c>
      <c r="AC112">
        <v>18.399999999999999</v>
      </c>
      <c r="AD112">
        <v>16.666666666666671</v>
      </c>
      <c r="AE112">
        <v>17.333333333333329</v>
      </c>
      <c r="AF112">
        <v>18</v>
      </c>
      <c r="AG112">
        <v>18.866666666666671</v>
      </c>
      <c r="AH112">
        <v>18.06666666666667</v>
      </c>
      <c r="AI112">
        <v>18.8</v>
      </c>
      <c r="AJ112">
        <v>17.733333333333331</v>
      </c>
      <c r="AK112">
        <v>17</v>
      </c>
      <c r="AL112">
        <v>18.86666666666666</v>
      </c>
      <c r="AM112">
        <v>18.600000000000001</v>
      </c>
      <c r="AN112">
        <v>18</v>
      </c>
      <c r="AP112">
        <v>18.161290322580641</v>
      </c>
    </row>
    <row r="113" spans="1:42" x14ac:dyDescent="0.2">
      <c r="A113">
        <v>16055010</v>
      </c>
      <c r="B113" t="s">
        <v>907</v>
      </c>
      <c r="C113" t="s">
        <v>300</v>
      </c>
      <c r="D113" t="s">
        <v>308</v>
      </c>
      <c r="E113" t="s">
        <v>299</v>
      </c>
      <c r="F113" t="s">
        <v>460</v>
      </c>
      <c r="G113" t="s">
        <v>908</v>
      </c>
      <c r="H113" t="s">
        <v>909</v>
      </c>
      <c r="I113" t="s">
        <v>910</v>
      </c>
      <c r="J113">
        <v>21.466666666666669</v>
      </c>
      <c r="K113">
        <v>21.733333333333331</v>
      </c>
      <c r="L113">
        <v>22.13333333333334</v>
      </c>
      <c r="M113">
        <v>22.266666666666669</v>
      </c>
      <c r="N113">
        <v>21</v>
      </c>
      <c r="O113">
        <v>21.8</v>
      </c>
      <c r="P113">
        <v>20.466666666666669</v>
      </c>
      <c r="Q113">
        <v>20.533333333333331</v>
      </c>
      <c r="R113">
        <v>20.399999999999999</v>
      </c>
      <c r="S113">
        <v>19.8</v>
      </c>
      <c r="T113">
        <v>20.2</v>
      </c>
      <c r="U113">
        <v>19.666666666666671</v>
      </c>
      <c r="V113">
        <v>20.733333333333331</v>
      </c>
      <c r="W113">
        <v>20.399999999999999</v>
      </c>
      <c r="X113">
        <v>22.066666666666659</v>
      </c>
      <c r="Y113">
        <v>21.333333333333329</v>
      </c>
      <c r="Z113">
        <v>21.466666666666669</v>
      </c>
      <c r="AA113">
        <v>21.733333333333331</v>
      </c>
      <c r="AB113">
        <v>21.13333333333334</v>
      </c>
      <c r="AC113">
        <v>21.533333333333331</v>
      </c>
      <c r="AD113">
        <v>20.333333333333329</v>
      </c>
      <c r="AE113">
        <v>19.93333333333333</v>
      </c>
      <c r="AF113">
        <v>20.333333333333329</v>
      </c>
      <c r="AG113">
        <v>20.2</v>
      </c>
      <c r="AH113">
        <v>20.133333333333329</v>
      </c>
      <c r="AI113">
        <v>20.733333333333331</v>
      </c>
      <c r="AJ113">
        <v>21</v>
      </c>
      <c r="AK113">
        <v>20</v>
      </c>
      <c r="AL113">
        <v>20.866666666666671</v>
      </c>
      <c r="AM113">
        <v>21.466666666666669</v>
      </c>
      <c r="AN113">
        <v>21.466666666666669</v>
      </c>
      <c r="AP113">
        <v>20.913978494623649</v>
      </c>
    </row>
    <row r="114" spans="1:42" x14ac:dyDescent="0.2">
      <c r="A114">
        <v>16015020</v>
      </c>
      <c r="B114" t="s">
        <v>911</v>
      </c>
      <c r="C114" t="s">
        <v>300</v>
      </c>
      <c r="D114" t="s">
        <v>301</v>
      </c>
      <c r="E114" t="s">
        <v>299</v>
      </c>
      <c r="F114" t="s">
        <v>460</v>
      </c>
      <c r="G114" t="s">
        <v>912</v>
      </c>
      <c r="H114" t="s">
        <v>913</v>
      </c>
      <c r="I114" t="s">
        <v>914</v>
      </c>
      <c r="L114">
        <v>15.06666666666667</v>
      </c>
      <c r="M114">
        <v>15.866666666666671</v>
      </c>
      <c r="N114">
        <v>16</v>
      </c>
      <c r="O114">
        <v>14</v>
      </c>
      <c r="P114">
        <v>13.6</v>
      </c>
      <c r="T114">
        <v>13.933333333333341</v>
      </c>
      <c r="U114">
        <v>15</v>
      </c>
      <c r="V114">
        <v>14.66666666666667</v>
      </c>
      <c r="W114">
        <v>15.2</v>
      </c>
      <c r="X114">
        <v>16.06666666666667</v>
      </c>
      <c r="Y114">
        <v>15.733333333333331</v>
      </c>
      <c r="Z114">
        <v>16.466666666666669</v>
      </c>
      <c r="AA114">
        <v>15.866666666666671</v>
      </c>
      <c r="AB114">
        <v>15.4</v>
      </c>
      <c r="AC114">
        <v>14.866666666666671</v>
      </c>
      <c r="AD114">
        <v>14.2</v>
      </c>
      <c r="AE114">
        <v>13.4</v>
      </c>
      <c r="AF114">
        <v>14.8</v>
      </c>
      <c r="AG114">
        <v>14.93333333333333</v>
      </c>
      <c r="AH114">
        <v>15.4</v>
      </c>
      <c r="AI114">
        <v>15</v>
      </c>
      <c r="AJ114">
        <v>14.866666666666671</v>
      </c>
      <c r="AK114">
        <v>14.866666666666671</v>
      </c>
      <c r="AL114">
        <v>14.93333333333333</v>
      </c>
      <c r="AM114">
        <v>15.733333333333331</v>
      </c>
      <c r="AN114">
        <v>15.93333333333333</v>
      </c>
      <c r="AP114">
        <v>15.069230769230771</v>
      </c>
    </row>
    <row r="115" spans="1:42" x14ac:dyDescent="0.2">
      <c r="A115">
        <v>29035110</v>
      </c>
      <c r="B115" t="s">
        <v>915</v>
      </c>
      <c r="C115" t="s">
        <v>491</v>
      </c>
      <c r="D115" t="s">
        <v>142</v>
      </c>
      <c r="E115" t="s">
        <v>115</v>
      </c>
      <c r="F115" t="s">
        <v>460</v>
      </c>
      <c r="G115" t="s">
        <v>916</v>
      </c>
      <c r="H115" t="s">
        <v>917</v>
      </c>
      <c r="I115" t="s">
        <v>443</v>
      </c>
      <c r="J115">
        <v>27.6</v>
      </c>
      <c r="K115">
        <v>25.9</v>
      </c>
      <c r="L115">
        <v>26.9</v>
      </c>
      <c r="M115">
        <v>26.9</v>
      </c>
      <c r="N115">
        <v>26.65</v>
      </c>
      <c r="O115">
        <v>27.3</v>
      </c>
      <c r="P115">
        <v>28.35</v>
      </c>
      <c r="Q115">
        <v>27.3</v>
      </c>
      <c r="R115">
        <v>27.85</v>
      </c>
      <c r="T115">
        <v>26.8</v>
      </c>
      <c r="U115">
        <v>26.5</v>
      </c>
      <c r="V115">
        <v>27.3</v>
      </c>
      <c r="W115">
        <v>26.75</v>
      </c>
      <c r="X115">
        <v>27.05</v>
      </c>
      <c r="Y115">
        <v>28.05</v>
      </c>
      <c r="Z115">
        <v>29.05</v>
      </c>
      <c r="AA115">
        <v>28.35</v>
      </c>
      <c r="AB115">
        <v>28.85</v>
      </c>
      <c r="AC115">
        <v>28.45</v>
      </c>
      <c r="AD115">
        <v>27.8</v>
      </c>
      <c r="AE115">
        <v>26.8</v>
      </c>
      <c r="AF115">
        <v>26.5</v>
      </c>
      <c r="AG115">
        <v>27.75</v>
      </c>
      <c r="AH115">
        <v>28.25</v>
      </c>
      <c r="AI115">
        <v>27.85</v>
      </c>
      <c r="AJ115">
        <v>28.25</v>
      </c>
      <c r="AK115">
        <v>25.85</v>
      </c>
      <c r="AL115">
        <v>27.2</v>
      </c>
      <c r="AM115">
        <v>27.95</v>
      </c>
      <c r="AN115">
        <v>25.8</v>
      </c>
      <c r="AP115">
        <v>27.396666666666668</v>
      </c>
    </row>
    <row r="116" spans="1:42" x14ac:dyDescent="0.2">
      <c r="A116">
        <v>13075020</v>
      </c>
      <c r="B116" t="s">
        <v>918</v>
      </c>
      <c r="C116" t="s">
        <v>835</v>
      </c>
      <c r="D116" t="s">
        <v>123</v>
      </c>
      <c r="E116" t="s">
        <v>115</v>
      </c>
      <c r="F116" t="s">
        <v>460</v>
      </c>
      <c r="G116" t="s">
        <v>919</v>
      </c>
      <c r="H116" t="s">
        <v>920</v>
      </c>
      <c r="I116" t="s">
        <v>921</v>
      </c>
      <c r="J116">
        <v>29.63333333333334</v>
      </c>
      <c r="K116">
        <v>27.43333333333333</v>
      </c>
      <c r="L116">
        <v>27</v>
      </c>
      <c r="M116">
        <v>26.93333333333333</v>
      </c>
      <c r="N116">
        <v>26.533333333333331</v>
      </c>
      <c r="O116">
        <v>28.166666666666671</v>
      </c>
      <c r="P116">
        <v>29.7</v>
      </c>
      <c r="Q116">
        <v>29.43333333333333</v>
      </c>
      <c r="R116">
        <v>29.13333333333334</v>
      </c>
      <c r="S116">
        <v>28.466666666666669</v>
      </c>
      <c r="T116">
        <v>27</v>
      </c>
      <c r="U116">
        <v>27.43333333333333</v>
      </c>
      <c r="V116">
        <v>26.766666666666669</v>
      </c>
      <c r="W116">
        <v>27.8</v>
      </c>
      <c r="X116">
        <v>26.366666666666671</v>
      </c>
      <c r="Y116">
        <v>28.266666666666669</v>
      </c>
      <c r="Z116">
        <v>30</v>
      </c>
      <c r="AA116">
        <v>28.933333333333341</v>
      </c>
      <c r="AB116">
        <v>28.333333333333329</v>
      </c>
      <c r="AC116">
        <v>28.6</v>
      </c>
      <c r="AD116">
        <v>29.266666666666669</v>
      </c>
      <c r="AE116">
        <v>28.93333333333333</v>
      </c>
      <c r="AF116">
        <v>28.6</v>
      </c>
      <c r="AG116">
        <v>28.733333333333331</v>
      </c>
      <c r="AH116">
        <v>28.533333333333331</v>
      </c>
      <c r="AI116">
        <v>28.1</v>
      </c>
      <c r="AJ116">
        <v>28.966666666666669</v>
      </c>
      <c r="AK116">
        <v>28.166666666666671</v>
      </c>
      <c r="AL116">
        <v>28.233333333333331</v>
      </c>
      <c r="AM116">
        <v>27.06666666666667</v>
      </c>
      <c r="AN116">
        <v>27.56666666666667</v>
      </c>
      <c r="AP116">
        <v>28.196774193548389</v>
      </c>
    </row>
    <row r="117" spans="1:42" x14ac:dyDescent="0.2">
      <c r="A117">
        <v>47015100</v>
      </c>
      <c r="B117" t="s">
        <v>922</v>
      </c>
      <c r="C117" t="s">
        <v>77</v>
      </c>
      <c r="D117" t="s">
        <v>270</v>
      </c>
      <c r="E117" t="s">
        <v>260</v>
      </c>
      <c r="F117" t="s">
        <v>460</v>
      </c>
      <c r="G117" t="s">
        <v>923</v>
      </c>
      <c r="H117" t="s">
        <v>924</v>
      </c>
      <c r="I117" t="s">
        <v>925</v>
      </c>
      <c r="J117">
        <v>11.53333333333333</v>
      </c>
      <c r="K117">
        <v>11.2</v>
      </c>
      <c r="M117">
        <v>13.733333333333331</v>
      </c>
      <c r="N117">
        <v>13.266666666666669</v>
      </c>
      <c r="O117">
        <v>13.266666666666669</v>
      </c>
      <c r="Q117">
        <v>10.133333333333329</v>
      </c>
      <c r="R117">
        <v>12.2</v>
      </c>
      <c r="S117">
        <v>13.33333333333333</v>
      </c>
      <c r="T117">
        <v>12.33333333333333</v>
      </c>
      <c r="U117">
        <v>12</v>
      </c>
      <c r="V117">
        <v>13</v>
      </c>
      <c r="X117">
        <v>11.4</v>
      </c>
      <c r="Y117">
        <v>11.866666666666671</v>
      </c>
      <c r="Z117">
        <v>11.866666666666671</v>
      </c>
      <c r="AA117">
        <v>11.33333333333333</v>
      </c>
      <c r="AB117">
        <v>14.6</v>
      </c>
      <c r="AD117">
        <v>13.53333333333333</v>
      </c>
      <c r="AE117">
        <v>13.2</v>
      </c>
      <c r="AF117">
        <v>12.53333333333333</v>
      </c>
      <c r="AG117">
        <v>13.266666666666669</v>
      </c>
      <c r="AH117">
        <v>14.33333333333333</v>
      </c>
      <c r="AI117">
        <v>14.133333333333329</v>
      </c>
      <c r="AJ117">
        <v>12.8</v>
      </c>
      <c r="AK117">
        <v>12.93333333333333</v>
      </c>
      <c r="AL117">
        <v>13.46666666666667</v>
      </c>
      <c r="AM117">
        <v>11.96666666666667</v>
      </c>
      <c r="AN117">
        <v>11.93333333333333</v>
      </c>
      <c r="AP117">
        <v>12.6358024691358</v>
      </c>
    </row>
    <row r="118" spans="1:42" x14ac:dyDescent="0.2">
      <c r="A118">
        <v>52055030</v>
      </c>
      <c r="B118" t="s">
        <v>926</v>
      </c>
      <c r="C118" t="s">
        <v>77</v>
      </c>
      <c r="D118" t="s">
        <v>287</v>
      </c>
      <c r="E118" t="s">
        <v>260</v>
      </c>
      <c r="F118" t="s">
        <v>460</v>
      </c>
      <c r="G118" t="s">
        <v>927</v>
      </c>
      <c r="H118" t="s">
        <v>928</v>
      </c>
      <c r="I118" t="s">
        <v>929</v>
      </c>
      <c r="K118">
        <v>19.533333333333331</v>
      </c>
      <c r="L118">
        <v>20.43333333333333</v>
      </c>
      <c r="M118">
        <v>19.86666666666666</v>
      </c>
      <c r="O118">
        <v>19.833333333333329</v>
      </c>
      <c r="P118">
        <v>20.2</v>
      </c>
      <c r="Q118">
        <v>19.63333333333334</v>
      </c>
      <c r="R118">
        <v>18.600000000000001</v>
      </c>
      <c r="S118">
        <v>19.56666666666667</v>
      </c>
      <c r="U118">
        <v>19.600000000000001</v>
      </c>
      <c r="V118">
        <v>19.266666666666669</v>
      </c>
      <c r="X118">
        <v>20.266666666666669</v>
      </c>
      <c r="Y118">
        <v>20.56666666666667</v>
      </c>
      <c r="Z118">
        <v>22.1</v>
      </c>
      <c r="AA118">
        <v>21.833333333333329</v>
      </c>
      <c r="AB118">
        <v>20.833333333333329</v>
      </c>
      <c r="AC118">
        <v>21.166666666666671</v>
      </c>
      <c r="AD118">
        <v>22.266666666666669</v>
      </c>
      <c r="AE118">
        <v>18.466666666666669</v>
      </c>
      <c r="AF118">
        <v>20.5</v>
      </c>
      <c r="AG118">
        <v>20.666666666666671</v>
      </c>
      <c r="AH118">
        <v>20.100000000000001</v>
      </c>
      <c r="AI118">
        <v>19.233333333333331</v>
      </c>
      <c r="AJ118">
        <v>19.06666666666667</v>
      </c>
      <c r="AK118">
        <v>20.399999999999999</v>
      </c>
      <c r="AL118">
        <v>20.033333333333331</v>
      </c>
      <c r="AM118">
        <v>19.43333333333333</v>
      </c>
      <c r="AN118">
        <v>20</v>
      </c>
      <c r="AP118">
        <v>20.128395061728391</v>
      </c>
    </row>
    <row r="119" spans="1:42" x14ac:dyDescent="0.2">
      <c r="A119">
        <v>44045020</v>
      </c>
      <c r="B119" t="s">
        <v>930</v>
      </c>
      <c r="C119" t="s">
        <v>931</v>
      </c>
      <c r="D119" t="s">
        <v>193</v>
      </c>
      <c r="E119" t="s">
        <v>175</v>
      </c>
      <c r="F119" t="s">
        <v>460</v>
      </c>
      <c r="G119" t="s">
        <v>932</v>
      </c>
      <c r="H119" t="s">
        <v>933</v>
      </c>
      <c r="I119" t="s">
        <v>934</v>
      </c>
      <c r="J119">
        <v>27.4</v>
      </c>
      <c r="K119">
        <v>26.266666666666669</v>
      </c>
      <c r="L119">
        <v>28.2</v>
      </c>
      <c r="M119">
        <v>28.6</v>
      </c>
      <c r="N119">
        <v>28.333333333333329</v>
      </c>
      <c r="O119">
        <v>25.86666666666666</v>
      </c>
      <c r="P119">
        <v>27.733333333333331</v>
      </c>
      <c r="Q119">
        <v>28.733333333333331</v>
      </c>
      <c r="R119">
        <v>26.06666666666667</v>
      </c>
      <c r="S119">
        <v>27.533333333333331</v>
      </c>
      <c r="T119">
        <v>26</v>
      </c>
      <c r="U119">
        <v>26.2</v>
      </c>
      <c r="V119">
        <v>27.6</v>
      </c>
      <c r="W119">
        <v>26.4</v>
      </c>
      <c r="X119">
        <v>27.2</v>
      </c>
      <c r="Y119">
        <v>27.333333333333329</v>
      </c>
      <c r="Z119">
        <v>23.8</v>
      </c>
      <c r="AA119">
        <v>25.4</v>
      </c>
      <c r="AB119">
        <v>27.8</v>
      </c>
      <c r="AC119">
        <v>27.866666666666671</v>
      </c>
      <c r="AD119">
        <v>27.933333333333341</v>
      </c>
      <c r="AE119">
        <v>28.666666666666671</v>
      </c>
      <c r="AF119">
        <v>28.86666666666666</v>
      </c>
      <c r="AG119">
        <v>27.93333333333333</v>
      </c>
      <c r="AH119">
        <v>29.533333333333331</v>
      </c>
      <c r="AI119">
        <v>29.2</v>
      </c>
      <c r="AJ119">
        <v>27.6</v>
      </c>
      <c r="AK119">
        <v>27</v>
      </c>
      <c r="AL119">
        <v>24.13333333333334</v>
      </c>
      <c r="AM119">
        <v>25.266666666666669</v>
      </c>
      <c r="AN119">
        <v>25.8</v>
      </c>
      <c r="AP119">
        <v>27.169892473118271</v>
      </c>
    </row>
    <row r="120" spans="1:42" x14ac:dyDescent="0.2">
      <c r="A120">
        <v>52045010</v>
      </c>
      <c r="B120" t="s">
        <v>935</v>
      </c>
      <c r="C120" t="s">
        <v>77</v>
      </c>
      <c r="D120" t="s">
        <v>270</v>
      </c>
      <c r="E120" t="s">
        <v>260</v>
      </c>
      <c r="F120" t="s">
        <v>460</v>
      </c>
      <c r="G120" t="s">
        <v>936</v>
      </c>
      <c r="H120" t="s">
        <v>937</v>
      </c>
      <c r="I120" t="s">
        <v>938</v>
      </c>
      <c r="O120">
        <v>13.866666666666671</v>
      </c>
      <c r="P120">
        <v>13.46666666666667</v>
      </c>
      <c r="Q120">
        <v>13.06666666666667</v>
      </c>
      <c r="R120">
        <v>13.33333333333333</v>
      </c>
      <c r="S120">
        <v>13.53333333333333</v>
      </c>
      <c r="T120">
        <v>12.8</v>
      </c>
      <c r="U120">
        <v>12.4</v>
      </c>
      <c r="V120">
        <v>12.433333333333341</v>
      </c>
      <c r="W120">
        <v>12.866666666666671</v>
      </c>
      <c r="X120">
        <v>13</v>
      </c>
      <c r="Y120">
        <v>14</v>
      </c>
      <c r="Z120">
        <v>13.766666666666669</v>
      </c>
      <c r="AA120">
        <v>13.46666666666667</v>
      </c>
      <c r="AB120">
        <v>14.53333333333333</v>
      </c>
      <c r="AC120">
        <v>13.46666666666667</v>
      </c>
      <c r="AD120">
        <v>13.733333333333331</v>
      </c>
      <c r="AE120">
        <v>12.46666666666667</v>
      </c>
      <c r="AF120">
        <v>13.33333333333333</v>
      </c>
      <c r="AG120">
        <v>13.133333333333329</v>
      </c>
      <c r="AH120">
        <v>13.8</v>
      </c>
      <c r="AI120">
        <v>13.6</v>
      </c>
      <c r="AJ120">
        <v>12.733333333333331</v>
      </c>
      <c r="AK120">
        <v>13.133333333333329</v>
      </c>
      <c r="AL120">
        <v>13.06666666666667</v>
      </c>
      <c r="AM120">
        <v>13.733333333333331</v>
      </c>
      <c r="AN120">
        <v>13.8</v>
      </c>
      <c r="AP120">
        <v>13.328205128205131</v>
      </c>
    </row>
    <row r="121" spans="1:42" x14ac:dyDescent="0.2">
      <c r="A121">
        <v>47015040</v>
      </c>
      <c r="B121" t="s">
        <v>939</v>
      </c>
      <c r="C121" t="s">
        <v>263</v>
      </c>
      <c r="D121" t="s">
        <v>266</v>
      </c>
      <c r="E121" t="s">
        <v>260</v>
      </c>
      <c r="F121" t="s">
        <v>460</v>
      </c>
      <c r="G121" t="s">
        <v>940</v>
      </c>
      <c r="H121" t="s">
        <v>941</v>
      </c>
      <c r="I121" t="s">
        <v>942</v>
      </c>
      <c r="K121">
        <v>16.06666666666667</v>
      </c>
      <c r="L121">
        <v>16.666666666666671</v>
      </c>
      <c r="M121">
        <v>17.466666666666669</v>
      </c>
      <c r="N121">
        <v>16.866666666666671</v>
      </c>
      <c r="Q121">
        <v>16.06666666666667</v>
      </c>
      <c r="R121">
        <v>15.2</v>
      </c>
      <c r="S121">
        <v>16.666666666666671</v>
      </c>
      <c r="T121">
        <v>15.93333333333333</v>
      </c>
      <c r="U121">
        <v>16.866666666666671</v>
      </c>
      <c r="V121">
        <v>17.266666666666669</v>
      </c>
      <c r="W121">
        <v>15.8</v>
      </c>
      <c r="X121">
        <v>15.733333333333331</v>
      </c>
      <c r="Y121">
        <v>16.466666666666669</v>
      </c>
      <c r="Z121">
        <v>15.266666666666669</v>
      </c>
      <c r="AA121">
        <v>14.06666666666667</v>
      </c>
      <c r="AB121">
        <v>17.266666666666669</v>
      </c>
      <c r="AC121">
        <v>18.13333333333334</v>
      </c>
      <c r="AD121">
        <v>17.533333333333331</v>
      </c>
      <c r="AE121">
        <v>18.266666666666669</v>
      </c>
      <c r="AF121">
        <v>16.466666666666669</v>
      </c>
      <c r="AG121">
        <v>17.600000000000001</v>
      </c>
      <c r="AH121">
        <v>17.866666666666671</v>
      </c>
      <c r="AI121">
        <v>17.600000000000001</v>
      </c>
      <c r="AJ121">
        <v>16.266666666666669</v>
      </c>
      <c r="AP121">
        <v>16.641666666666669</v>
      </c>
    </row>
    <row r="122" spans="1:42" x14ac:dyDescent="0.2">
      <c r="A122">
        <v>52025020</v>
      </c>
      <c r="B122" t="s">
        <v>943</v>
      </c>
      <c r="C122" t="s">
        <v>178</v>
      </c>
      <c r="D122" t="s">
        <v>29</v>
      </c>
      <c r="E122" t="s">
        <v>260</v>
      </c>
      <c r="F122" t="s">
        <v>460</v>
      </c>
      <c r="G122" t="s">
        <v>944</v>
      </c>
      <c r="H122" t="s">
        <v>945</v>
      </c>
      <c r="I122" t="s">
        <v>688</v>
      </c>
      <c r="J122">
        <v>17.45</v>
      </c>
      <c r="K122">
        <v>15.45</v>
      </c>
      <c r="L122">
        <v>16.850000000000001</v>
      </c>
      <c r="M122">
        <v>16.850000000000001</v>
      </c>
      <c r="N122">
        <v>15.4</v>
      </c>
      <c r="O122">
        <v>14.6</v>
      </c>
      <c r="P122">
        <v>15.35</v>
      </c>
      <c r="Q122">
        <v>16.100000000000001</v>
      </c>
      <c r="R122">
        <v>15.75</v>
      </c>
      <c r="S122">
        <v>16</v>
      </c>
      <c r="T122">
        <v>15.35</v>
      </c>
      <c r="U122">
        <v>14.5</v>
      </c>
      <c r="V122">
        <v>15.55</v>
      </c>
      <c r="W122">
        <v>17.45</v>
      </c>
      <c r="X122">
        <v>16.2</v>
      </c>
      <c r="Y122">
        <v>16.100000000000001</v>
      </c>
      <c r="Z122">
        <v>17.850000000000001</v>
      </c>
      <c r="AA122">
        <v>16.350000000000001</v>
      </c>
      <c r="AB122">
        <v>17.149999999999999</v>
      </c>
      <c r="AC122">
        <v>16.45</v>
      </c>
      <c r="AD122">
        <v>17.2</v>
      </c>
      <c r="AE122">
        <v>15.4</v>
      </c>
      <c r="AF122">
        <v>16</v>
      </c>
      <c r="AG122">
        <v>15.6</v>
      </c>
      <c r="AH122">
        <v>16</v>
      </c>
      <c r="AI122">
        <v>15.75</v>
      </c>
      <c r="AJ122">
        <v>15.4</v>
      </c>
      <c r="AK122">
        <v>15.35</v>
      </c>
      <c r="AL122">
        <v>15.6</v>
      </c>
      <c r="AM122">
        <v>15.95</v>
      </c>
      <c r="AN122">
        <v>15.5</v>
      </c>
      <c r="AP122">
        <v>16.016129032258061</v>
      </c>
    </row>
    <row r="123" spans="1:42" x14ac:dyDescent="0.2">
      <c r="A123">
        <v>42075010</v>
      </c>
      <c r="B123" t="s">
        <v>946</v>
      </c>
      <c r="C123" t="s">
        <v>947</v>
      </c>
      <c r="D123" t="s">
        <v>171</v>
      </c>
      <c r="E123" t="s">
        <v>147</v>
      </c>
      <c r="F123" t="s">
        <v>460</v>
      </c>
      <c r="G123" t="s">
        <v>948</v>
      </c>
      <c r="H123" t="s">
        <v>949</v>
      </c>
      <c r="I123" t="s">
        <v>615</v>
      </c>
      <c r="K123">
        <v>25.966666666666669</v>
      </c>
      <c r="L123">
        <v>23.93333333333333</v>
      </c>
      <c r="M123">
        <v>26.833333333333329</v>
      </c>
      <c r="N123">
        <v>27.13333333333334</v>
      </c>
      <c r="O123">
        <v>25.333333333333329</v>
      </c>
      <c r="P123">
        <v>26.3</v>
      </c>
      <c r="Q123">
        <v>25.56666666666667</v>
      </c>
      <c r="R123">
        <v>25.86666666666666</v>
      </c>
      <c r="S123">
        <v>24.56666666666667</v>
      </c>
      <c r="T123">
        <v>24.966666666666669</v>
      </c>
      <c r="U123">
        <v>22.9</v>
      </c>
      <c r="V123">
        <v>24</v>
      </c>
      <c r="W123">
        <v>23.533333333333331</v>
      </c>
      <c r="X123">
        <v>23.6</v>
      </c>
      <c r="Z123">
        <v>24</v>
      </c>
      <c r="AA123">
        <v>23.566666666666659</v>
      </c>
      <c r="AB123">
        <v>24.86666666666666</v>
      </c>
      <c r="AC123">
        <v>26.4</v>
      </c>
      <c r="AD123">
        <v>27.033333333333331</v>
      </c>
      <c r="AE123">
        <v>26.5</v>
      </c>
      <c r="AF123">
        <v>26.466666666666669</v>
      </c>
      <c r="AG123">
        <v>25.93333333333333</v>
      </c>
      <c r="AH123">
        <v>26.9</v>
      </c>
      <c r="AI123">
        <v>26.6</v>
      </c>
      <c r="AJ123">
        <v>26.466666666666669</v>
      </c>
      <c r="AK123">
        <v>24.6</v>
      </c>
      <c r="AL123">
        <v>24.666666666666671</v>
      </c>
      <c r="AM123">
        <v>25.666666666666671</v>
      </c>
      <c r="AN123">
        <v>26.13333333333334</v>
      </c>
      <c r="AP123">
        <v>25.389655172413789</v>
      </c>
    </row>
    <row r="124" spans="1:42" x14ac:dyDescent="0.2">
      <c r="A124">
        <v>44015030</v>
      </c>
      <c r="B124" t="s">
        <v>950</v>
      </c>
      <c r="C124" t="s">
        <v>178</v>
      </c>
      <c r="D124" t="s">
        <v>261</v>
      </c>
      <c r="E124" t="s">
        <v>260</v>
      </c>
      <c r="F124" t="s">
        <v>460</v>
      </c>
      <c r="G124" t="s">
        <v>951</v>
      </c>
      <c r="H124" t="s">
        <v>952</v>
      </c>
      <c r="I124" t="s">
        <v>817</v>
      </c>
      <c r="J124">
        <v>11.66666666666667</v>
      </c>
      <c r="K124">
        <v>11.266666666666669</v>
      </c>
      <c r="L124">
        <v>11.6</v>
      </c>
      <c r="M124">
        <v>10.733333333333331</v>
      </c>
      <c r="N124">
        <v>12.133333333333329</v>
      </c>
      <c r="O124">
        <v>12.2</v>
      </c>
      <c r="P124">
        <v>11.6</v>
      </c>
      <c r="Q124">
        <v>10.266666666666669</v>
      </c>
      <c r="R124">
        <v>11.06666666666667</v>
      </c>
      <c r="S124">
        <v>12.133333333333329</v>
      </c>
      <c r="T124">
        <v>11.266666666666669</v>
      </c>
      <c r="U124">
        <v>11.133333333333329</v>
      </c>
      <c r="V124">
        <v>12.2</v>
      </c>
      <c r="W124">
        <v>11.6</v>
      </c>
      <c r="X124">
        <v>11.933333333333341</v>
      </c>
      <c r="Y124">
        <v>12.866666666666671</v>
      </c>
      <c r="Z124">
        <v>11.46666666666667</v>
      </c>
      <c r="AA124">
        <v>11.93333333333333</v>
      </c>
      <c r="AB124">
        <v>11.46666666666667</v>
      </c>
      <c r="AC124">
        <v>12.733333333333331</v>
      </c>
      <c r="AD124">
        <v>12.53333333333333</v>
      </c>
      <c r="AE124">
        <v>11.866666666666671</v>
      </c>
      <c r="AF124">
        <v>11.266666666666669</v>
      </c>
      <c r="AG124">
        <v>12.866666666666671</v>
      </c>
      <c r="AH124">
        <v>12.66666666666667</v>
      </c>
      <c r="AI124">
        <v>11.93333333333333</v>
      </c>
      <c r="AJ124">
        <v>10.866666666666671</v>
      </c>
      <c r="AK124">
        <v>10.6</v>
      </c>
      <c r="AL124">
        <v>10.93333333333333</v>
      </c>
      <c r="AM124">
        <v>12</v>
      </c>
      <c r="AN124">
        <v>11.733333333333331</v>
      </c>
      <c r="AP124">
        <v>11.694623655913979</v>
      </c>
    </row>
    <row r="125" spans="1:42" x14ac:dyDescent="0.2">
      <c r="A125">
        <v>44045010</v>
      </c>
      <c r="B125" t="s">
        <v>953</v>
      </c>
      <c r="C125" t="s">
        <v>931</v>
      </c>
      <c r="D125" t="s">
        <v>191</v>
      </c>
      <c r="E125" t="s">
        <v>175</v>
      </c>
      <c r="F125" t="s">
        <v>460</v>
      </c>
      <c r="G125" t="s">
        <v>954</v>
      </c>
      <c r="H125" t="s">
        <v>955</v>
      </c>
      <c r="I125" t="s">
        <v>956</v>
      </c>
      <c r="J125">
        <v>25.05</v>
      </c>
      <c r="L125">
        <v>26.45</v>
      </c>
      <c r="M125">
        <v>27.05</v>
      </c>
      <c r="N125">
        <v>26.85</v>
      </c>
      <c r="O125">
        <v>24.25</v>
      </c>
      <c r="Q125">
        <v>26.55</v>
      </c>
      <c r="R125">
        <v>25.15</v>
      </c>
      <c r="T125">
        <v>24.45</v>
      </c>
      <c r="U125">
        <v>24.4</v>
      </c>
      <c r="V125">
        <v>24.2</v>
      </c>
      <c r="W125">
        <v>23.7</v>
      </c>
      <c r="X125">
        <v>24.85</v>
      </c>
      <c r="Y125">
        <v>25.3</v>
      </c>
      <c r="AA125">
        <v>24.2</v>
      </c>
      <c r="AB125">
        <v>26.3</v>
      </c>
      <c r="AC125">
        <v>26.2</v>
      </c>
      <c r="AD125">
        <v>27.1</v>
      </c>
      <c r="AE125">
        <v>26</v>
      </c>
      <c r="AF125">
        <v>26.4</v>
      </c>
      <c r="AG125">
        <v>24.75</v>
      </c>
      <c r="AH125">
        <v>26.5</v>
      </c>
      <c r="AI125">
        <v>26.25</v>
      </c>
      <c r="AJ125">
        <v>24.6</v>
      </c>
      <c r="AK125">
        <v>25</v>
      </c>
      <c r="AL125">
        <v>23.25</v>
      </c>
      <c r="AN125">
        <v>23.95</v>
      </c>
      <c r="AP125">
        <v>25.336538461538471</v>
      </c>
    </row>
    <row r="126" spans="1:42" x14ac:dyDescent="0.2">
      <c r="A126">
        <v>52055060</v>
      </c>
      <c r="B126" t="s">
        <v>957</v>
      </c>
      <c r="C126" t="s">
        <v>77</v>
      </c>
      <c r="D126" t="s">
        <v>289</v>
      </c>
      <c r="E126" t="s">
        <v>260</v>
      </c>
      <c r="F126" t="s">
        <v>460</v>
      </c>
      <c r="G126" t="s">
        <v>958</v>
      </c>
      <c r="H126" t="s">
        <v>959</v>
      </c>
      <c r="I126" t="s">
        <v>960</v>
      </c>
      <c r="J126">
        <v>20.333333333333329</v>
      </c>
      <c r="K126">
        <v>19.8</v>
      </c>
      <c r="L126">
        <v>21</v>
      </c>
      <c r="M126">
        <v>20.2</v>
      </c>
      <c r="N126">
        <v>19.600000000000001</v>
      </c>
      <c r="O126">
        <v>19.8</v>
      </c>
      <c r="P126">
        <v>20.533333333333331</v>
      </c>
      <c r="Q126">
        <v>19.866666666666671</v>
      </c>
      <c r="R126">
        <v>19.733333333333331</v>
      </c>
      <c r="S126">
        <v>19.666666666666671</v>
      </c>
      <c r="T126">
        <v>19.8</v>
      </c>
      <c r="U126">
        <v>19.266666666666669</v>
      </c>
      <c r="V126">
        <v>18.93333333333333</v>
      </c>
      <c r="W126">
        <v>20.06666666666667</v>
      </c>
      <c r="X126">
        <v>18.93333333333333</v>
      </c>
      <c r="Y126">
        <v>20</v>
      </c>
      <c r="Z126">
        <v>21.733333333333331</v>
      </c>
      <c r="AA126">
        <v>19.93333333333333</v>
      </c>
      <c r="AB126">
        <v>20.399999999999999</v>
      </c>
      <c r="AC126">
        <v>20.533333333333331</v>
      </c>
      <c r="AD126">
        <v>21</v>
      </c>
      <c r="AE126">
        <v>18.399999999999999</v>
      </c>
      <c r="AF126">
        <v>20.666666666666671</v>
      </c>
      <c r="AG126">
        <v>19.86666666666666</v>
      </c>
      <c r="AH126">
        <v>19.8</v>
      </c>
      <c r="AI126">
        <v>19.733333333333331</v>
      </c>
      <c r="AJ126">
        <v>19.399999999999999</v>
      </c>
      <c r="AK126">
        <v>19.666666666666671</v>
      </c>
      <c r="AL126">
        <v>20.266666666666669</v>
      </c>
      <c r="AM126">
        <v>19.333333333333329</v>
      </c>
      <c r="AN126">
        <v>19.13333333333334</v>
      </c>
      <c r="AP126">
        <v>19.916129032258059</v>
      </c>
    </row>
    <row r="127" spans="1:42" x14ac:dyDescent="0.2">
      <c r="A127">
        <v>52055200</v>
      </c>
      <c r="B127" t="s">
        <v>961</v>
      </c>
      <c r="C127" t="s">
        <v>77</v>
      </c>
      <c r="D127" t="s">
        <v>292</v>
      </c>
      <c r="E127" t="s">
        <v>260</v>
      </c>
      <c r="F127" t="s">
        <v>460</v>
      </c>
      <c r="G127" t="s">
        <v>962</v>
      </c>
      <c r="H127" t="s">
        <v>963</v>
      </c>
      <c r="I127" t="s">
        <v>964</v>
      </c>
      <c r="J127">
        <v>14.8</v>
      </c>
      <c r="K127">
        <v>14.65</v>
      </c>
      <c r="L127">
        <v>15.45</v>
      </c>
      <c r="M127">
        <v>14.7</v>
      </c>
      <c r="N127">
        <v>15.5</v>
      </c>
      <c r="O127">
        <v>15.3</v>
      </c>
      <c r="P127">
        <v>14.3</v>
      </c>
      <c r="Q127">
        <v>14.7</v>
      </c>
      <c r="R127">
        <v>14.9</v>
      </c>
      <c r="S127">
        <v>14.2</v>
      </c>
      <c r="T127">
        <v>13.95</v>
      </c>
      <c r="V127">
        <v>15.15</v>
      </c>
      <c r="W127">
        <v>14.9</v>
      </c>
      <c r="X127">
        <v>15.7</v>
      </c>
      <c r="Y127">
        <v>15.9</v>
      </c>
      <c r="Z127">
        <v>15.25</v>
      </c>
      <c r="AA127">
        <v>15.05</v>
      </c>
      <c r="AB127">
        <v>15.7</v>
      </c>
      <c r="AC127">
        <v>14.65</v>
      </c>
      <c r="AF127">
        <v>15.55</v>
      </c>
      <c r="AG127">
        <v>15.3</v>
      </c>
      <c r="AH127">
        <v>15.65</v>
      </c>
      <c r="AI127">
        <v>15.95</v>
      </c>
      <c r="AJ127">
        <v>14.9</v>
      </c>
      <c r="AK127">
        <v>15.95</v>
      </c>
      <c r="AL127">
        <v>15.35</v>
      </c>
      <c r="AM127">
        <v>15.2</v>
      </c>
      <c r="AN127">
        <v>15.75</v>
      </c>
      <c r="AP127">
        <v>15.15535714285714</v>
      </c>
    </row>
    <row r="128" spans="1:42" x14ac:dyDescent="0.2">
      <c r="A128">
        <v>52055090</v>
      </c>
      <c r="B128" t="s">
        <v>965</v>
      </c>
      <c r="C128" t="s">
        <v>77</v>
      </c>
      <c r="D128" t="s">
        <v>291</v>
      </c>
      <c r="E128" t="s">
        <v>260</v>
      </c>
      <c r="F128" t="s">
        <v>460</v>
      </c>
      <c r="G128" t="s">
        <v>966</v>
      </c>
      <c r="H128" t="s">
        <v>967</v>
      </c>
      <c r="I128" t="s">
        <v>968</v>
      </c>
      <c r="J128">
        <v>14.574999999999999</v>
      </c>
      <c r="K128">
        <v>14.35</v>
      </c>
      <c r="L128">
        <v>14.225</v>
      </c>
      <c r="M128">
        <v>14.025</v>
      </c>
      <c r="N128">
        <v>13.95</v>
      </c>
      <c r="O128">
        <v>13.45</v>
      </c>
      <c r="P128">
        <v>13.675000000000001</v>
      </c>
      <c r="Q128">
        <v>12.95</v>
      </c>
      <c r="R128">
        <v>13.025</v>
      </c>
      <c r="U128">
        <v>12.225</v>
      </c>
      <c r="V128">
        <v>12.725</v>
      </c>
      <c r="W128">
        <v>12.475</v>
      </c>
      <c r="X128">
        <v>12.725</v>
      </c>
      <c r="Y128">
        <v>13.05</v>
      </c>
      <c r="Z128">
        <v>13.25</v>
      </c>
      <c r="AA128">
        <v>13.725</v>
      </c>
      <c r="AB128">
        <v>14.1</v>
      </c>
      <c r="AC128">
        <v>13.1</v>
      </c>
      <c r="AD128">
        <v>12.875</v>
      </c>
      <c r="AE128">
        <v>11.75</v>
      </c>
      <c r="AF128">
        <v>12.574999999999999</v>
      </c>
      <c r="AG128">
        <v>12.25</v>
      </c>
      <c r="AH128">
        <v>12.725</v>
      </c>
      <c r="AI128">
        <v>12.775</v>
      </c>
      <c r="AJ128">
        <v>12.5</v>
      </c>
      <c r="AK128">
        <v>12.95</v>
      </c>
      <c r="AL128">
        <v>12.6</v>
      </c>
      <c r="AM128">
        <v>12.925000000000001</v>
      </c>
      <c r="AN128">
        <v>13.85</v>
      </c>
      <c r="AP128">
        <v>13.15086206896552</v>
      </c>
    </row>
    <row r="129" spans="1:42" x14ac:dyDescent="0.2">
      <c r="A129">
        <v>52045030</v>
      </c>
      <c r="B129" t="s">
        <v>969</v>
      </c>
      <c r="C129" t="s">
        <v>77</v>
      </c>
      <c r="D129" t="s">
        <v>282</v>
      </c>
      <c r="E129" t="s">
        <v>260</v>
      </c>
      <c r="F129" t="s">
        <v>460</v>
      </c>
      <c r="G129" t="s">
        <v>970</v>
      </c>
      <c r="H129" t="s">
        <v>971</v>
      </c>
      <c r="I129" t="s">
        <v>972</v>
      </c>
      <c r="J129">
        <v>17.533333333333331</v>
      </c>
      <c r="K129">
        <v>15.93333333333333</v>
      </c>
      <c r="L129">
        <v>17.8</v>
      </c>
      <c r="M129">
        <v>17.133333333333329</v>
      </c>
      <c r="N129">
        <v>17.333333333333329</v>
      </c>
      <c r="O129">
        <v>16.133333333333329</v>
      </c>
      <c r="P129">
        <v>18.266666666666669</v>
      </c>
      <c r="Q129">
        <v>16.93333333333333</v>
      </c>
      <c r="R129">
        <v>17.333333333333329</v>
      </c>
      <c r="S129">
        <v>16.666666666666671</v>
      </c>
      <c r="T129">
        <v>16.133333333333329</v>
      </c>
      <c r="U129">
        <v>16</v>
      </c>
      <c r="V129">
        <v>16.333333333333329</v>
      </c>
      <c r="W129">
        <v>17.600000000000001</v>
      </c>
      <c r="X129">
        <v>17.266666666666669</v>
      </c>
      <c r="Y129">
        <v>17.399999999999999</v>
      </c>
      <c r="Z129">
        <v>17.399999999999999</v>
      </c>
      <c r="AA129">
        <v>17.333333333333329</v>
      </c>
      <c r="AB129">
        <v>18.533333333333331</v>
      </c>
      <c r="AC129">
        <v>17.600000000000001</v>
      </c>
      <c r="AD129">
        <v>17.06666666666667</v>
      </c>
      <c r="AE129">
        <v>16.86666666666666</v>
      </c>
      <c r="AF129">
        <v>17</v>
      </c>
      <c r="AG129">
        <v>16.266666666666669</v>
      </c>
      <c r="AH129">
        <v>16.866666666666671</v>
      </c>
      <c r="AI129">
        <v>16.266666666666669</v>
      </c>
      <c r="AJ129">
        <v>16.399999999999999</v>
      </c>
      <c r="AK129">
        <v>17.466666666666669</v>
      </c>
      <c r="AL129">
        <v>16.93333333333333</v>
      </c>
      <c r="AM129">
        <v>16.666666666666671</v>
      </c>
      <c r="AN129">
        <v>16.666666666666671</v>
      </c>
      <c r="AP129">
        <v>17.00430107526881</v>
      </c>
    </row>
    <row r="130" spans="1:42" x14ac:dyDescent="0.2">
      <c r="A130">
        <v>52045040</v>
      </c>
      <c r="B130" t="s">
        <v>973</v>
      </c>
      <c r="C130" t="s">
        <v>77</v>
      </c>
      <c r="D130" t="s">
        <v>283</v>
      </c>
      <c r="E130" t="s">
        <v>260</v>
      </c>
      <c r="F130" t="s">
        <v>460</v>
      </c>
      <c r="G130" t="s">
        <v>974</v>
      </c>
      <c r="H130" t="s">
        <v>975</v>
      </c>
      <c r="I130" t="s">
        <v>976</v>
      </c>
      <c r="J130">
        <v>18.350000000000001</v>
      </c>
      <c r="K130">
        <v>16.25</v>
      </c>
      <c r="L130">
        <v>17.399999999999999</v>
      </c>
      <c r="M130">
        <v>17.95</v>
      </c>
      <c r="N130">
        <v>17.149999999999999</v>
      </c>
      <c r="O130">
        <v>16.95</v>
      </c>
      <c r="P130">
        <v>17.149999999999999</v>
      </c>
      <c r="Q130">
        <v>17.600000000000001</v>
      </c>
      <c r="R130">
        <v>16.925000000000001</v>
      </c>
      <c r="S130">
        <v>16.75</v>
      </c>
      <c r="T130">
        <v>16.350000000000001</v>
      </c>
      <c r="U130">
        <v>16.425000000000001</v>
      </c>
      <c r="V130">
        <v>16.8</v>
      </c>
      <c r="W130">
        <v>17.149999999999999</v>
      </c>
      <c r="X130">
        <v>17.2</v>
      </c>
      <c r="Y130">
        <v>17.600000000000001</v>
      </c>
      <c r="Z130">
        <v>18.899999999999999</v>
      </c>
      <c r="AA130">
        <v>18.3</v>
      </c>
      <c r="AB130">
        <v>18.850000000000001</v>
      </c>
      <c r="AC130">
        <v>18.149999999999999</v>
      </c>
      <c r="AD130">
        <v>18.399999999999999</v>
      </c>
      <c r="AE130">
        <v>16.25</v>
      </c>
      <c r="AF130">
        <v>17.600000000000001</v>
      </c>
      <c r="AG130">
        <v>17.850000000000001</v>
      </c>
      <c r="AH130">
        <v>17.350000000000001</v>
      </c>
      <c r="AI130">
        <v>17.149999999999999</v>
      </c>
      <c r="AJ130">
        <v>16.45</v>
      </c>
      <c r="AK130">
        <v>17.649999999999999</v>
      </c>
      <c r="AL130">
        <v>16.45</v>
      </c>
      <c r="AM130">
        <v>17.149999999999999</v>
      </c>
      <c r="AN130">
        <v>17.3</v>
      </c>
      <c r="AP130">
        <v>17.348387096774189</v>
      </c>
    </row>
    <row r="131" spans="1:42" x14ac:dyDescent="0.2">
      <c r="A131">
        <v>21206600</v>
      </c>
      <c r="B131" t="s">
        <v>977</v>
      </c>
      <c r="C131" t="s">
        <v>69</v>
      </c>
      <c r="D131" t="s">
        <v>407</v>
      </c>
      <c r="E131" t="s">
        <v>388</v>
      </c>
      <c r="F131" t="s">
        <v>460</v>
      </c>
      <c r="G131" t="s">
        <v>978</v>
      </c>
      <c r="H131" t="s">
        <v>979</v>
      </c>
      <c r="I131" t="s">
        <v>980</v>
      </c>
      <c r="J131">
        <v>13.55</v>
      </c>
      <c r="K131">
        <v>13.85</v>
      </c>
      <c r="L131">
        <v>12.95</v>
      </c>
      <c r="M131">
        <v>15.45</v>
      </c>
      <c r="N131">
        <v>12.8</v>
      </c>
      <c r="O131">
        <v>11.85</v>
      </c>
      <c r="P131">
        <v>13.55</v>
      </c>
      <c r="Q131">
        <v>16.3</v>
      </c>
      <c r="R131">
        <v>13.05</v>
      </c>
      <c r="S131">
        <v>15.1</v>
      </c>
      <c r="T131">
        <v>13.9</v>
      </c>
      <c r="U131">
        <v>14.8</v>
      </c>
      <c r="V131">
        <v>14</v>
      </c>
      <c r="W131">
        <v>14.9</v>
      </c>
      <c r="X131">
        <v>15.5</v>
      </c>
      <c r="Y131">
        <v>15.4</v>
      </c>
      <c r="Z131">
        <v>14.4</v>
      </c>
      <c r="AA131">
        <v>12.8</v>
      </c>
      <c r="AB131">
        <v>14.55</v>
      </c>
      <c r="AC131">
        <v>14.3</v>
      </c>
      <c r="AE131">
        <v>13.35</v>
      </c>
      <c r="AF131">
        <v>14.4</v>
      </c>
      <c r="AG131">
        <v>14.85</v>
      </c>
      <c r="AP131">
        <v>14.15652173913044</v>
      </c>
    </row>
    <row r="132" spans="1:42" x14ac:dyDescent="0.2">
      <c r="A132">
        <v>21195190</v>
      </c>
      <c r="B132" t="s">
        <v>981</v>
      </c>
      <c r="C132" t="s">
        <v>68</v>
      </c>
      <c r="D132" t="s">
        <v>391</v>
      </c>
      <c r="E132" t="s">
        <v>388</v>
      </c>
      <c r="F132" t="s">
        <v>460</v>
      </c>
      <c r="G132" t="s">
        <v>982</v>
      </c>
      <c r="H132" t="s">
        <v>983</v>
      </c>
      <c r="I132" t="s">
        <v>984</v>
      </c>
      <c r="J132">
        <v>16.733333333333331</v>
      </c>
      <c r="K132">
        <v>16.266666666666669</v>
      </c>
      <c r="L132">
        <v>15.93333333333333</v>
      </c>
      <c r="M132">
        <v>15.53333333333333</v>
      </c>
      <c r="N132">
        <v>16</v>
      </c>
      <c r="O132">
        <v>15</v>
      </c>
      <c r="P132">
        <v>15.06666666666667</v>
      </c>
      <c r="Q132">
        <v>16.600000000000001</v>
      </c>
      <c r="R132">
        <v>16.333333333333329</v>
      </c>
      <c r="S132">
        <v>15.6</v>
      </c>
      <c r="T132">
        <v>16.399999999999999</v>
      </c>
      <c r="U132">
        <v>15.53333333333333</v>
      </c>
      <c r="V132">
        <v>15.46666666666667</v>
      </c>
      <c r="W132">
        <v>16.399999999999999</v>
      </c>
      <c r="X132">
        <v>15.733333333333331</v>
      </c>
      <c r="Y132">
        <v>15.266666666666669</v>
      </c>
      <c r="Z132">
        <v>16.8</v>
      </c>
      <c r="AA132">
        <v>16.8</v>
      </c>
      <c r="AB132">
        <v>16.06666666666667</v>
      </c>
      <c r="AC132">
        <v>16.399999999999999</v>
      </c>
      <c r="AD132">
        <v>16.600000000000001</v>
      </c>
      <c r="AE132">
        <v>16.06666666666667</v>
      </c>
      <c r="AF132">
        <v>15.66666666666667</v>
      </c>
      <c r="AG132">
        <v>15.733333333333331</v>
      </c>
      <c r="AH132">
        <v>16.399999999999999</v>
      </c>
      <c r="AI132">
        <v>16.133333333333329</v>
      </c>
      <c r="AJ132">
        <v>16.266666666666669</v>
      </c>
      <c r="AM132">
        <v>16.266666666666669</v>
      </c>
      <c r="AN132">
        <v>16.266666666666669</v>
      </c>
      <c r="AP132">
        <v>16.045977011494251</v>
      </c>
    </row>
    <row r="133" spans="1:42" x14ac:dyDescent="0.2">
      <c r="A133">
        <v>29035000</v>
      </c>
      <c r="B133" t="s">
        <v>985</v>
      </c>
      <c r="C133" t="s">
        <v>491</v>
      </c>
      <c r="D133" t="s">
        <v>140</v>
      </c>
      <c r="E133" t="s">
        <v>115</v>
      </c>
      <c r="F133" t="s">
        <v>460</v>
      </c>
      <c r="G133" t="s">
        <v>986</v>
      </c>
      <c r="H133" t="s">
        <v>987</v>
      </c>
      <c r="I133" t="s">
        <v>433</v>
      </c>
      <c r="J133">
        <v>30.5</v>
      </c>
      <c r="K133">
        <v>30.5</v>
      </c>
      <c r="L133">
        <v>29.25</v>
      </c>
      <c r="M133">
        <v>29.15</v>
      </c>
      <c r="N133">
        <v>30</v>
      </c>
      <c r="O133">
        <v>30.3</v>
      </c>
      <c r="P133">
        <v>30.7</v>
      </c>
      <c r="Q133">
        <v>30.95</v>
      </c>
      <c r="R133">
        <v>30.55</v>
      </c>
      <c r="S133">
        <v>30.7</v>
      </c>
      <c r="T133">
        <v>30.3</v>
      </c>
      <c r="U133">
        <v>29.1</v>
      </c>
      <c r="V133">
        <v>28.4</v>
      </c>
      <c r="W133">
        <v>29.15</v>
      </c>
      <c r="X133">
        <v>28.35</v>
      </c>
      <c r="Y133">
        <v>28.6</v>
      </c>
      <c r="Z133">
        <v>29.25</v>
      </c>
      <c r="AA133">
        <v>29.15</v>
      </c>
      <c r="AB133">
        <v>29.35</v>
      </c>
      <c r="AC133">
        <v>30.2</v>
      </c>
      <c r="AD133">
        <v>29.1</v>
      </c>
      <c r="AE133">
        <v>28.9</v>
      </c>
      <c r="AF133">
        <v>29.5</v>
      </c>
      <c r="AG133">
        <v>28.85</v>
      </c>
      <c r="AH133">
        <v>29.2</v>
      </c>
      <c r="AI133">
        <v>29.85</v>
      </c>
      <c r="AJ133">
        <v>28.55</v>
      </c>
      <c r="AK133">
        <v>28.25</v>
      </c>
      <c r="AL133">
        <v>28.4</v>
      </c>
      <c r="AM133">
        <v>28.55</v>
      </c>
      <c r="AN133">
        <v>28.2</v>
      </c>
      <c r="AP133">
        <v>29.412903225806449</v>
      </c>
    </row>
    <row r="134" spans="1:42" x14ac:dyDescent="0.2">
      <c r="A134">
        <v>21195120</v>
      </c>
      <c r="B134" t="s">
        <v>988</v>
      </c>
      <c r="C134" t="s">
        <v>68</v>
      </c>
      <c r="D134" t="s">
        <v>390</v>
      </c>
      <c r="E134" t="s">
        <v>388</v>
      </c>
      <c r="F134" t="s">
        <v>460</v>
      </c>
      <c r="G134" t="s">
        <v>989</v>
      </c>
      <c r="H134" t="s">
        <v>990</v>
      </c>
      <c r="I134" t="s">
        <v>991</v>
      </c>
      <c r="J134">
        <v>20.85</v>
      </c>
      <c r="K134">
        <v>21</v>
      </c>
      <c r="L134">
        <v>19.8</v>
      </c>
      <c r="M134">
        <v>19.600000000000001</v>
      </c>
      <c r="N134">
        <v>20.05</v>
      </c>
      <c r="O134">
        <v>18.850000000000001</v>
      </c>
      <c r="P134">
        <v>20.350000000000001</v>
      </c>
      <c r="Q134">
        <v>20.65</v>
      </c>
      <c r="R134">
        <v>20.45</v>
      </c>
      <c r="S134">
        <v>19.95</v>
      </c>
      <c r="T134">
        <v>20.149999999999999</v>
      </c>
      <c r="U134">
        <v>18.45</v>
      </c>
      <c r="V134">
        <v>19.850000000000001</v>
      </c>
      <c r="W134">
        <v>19.95</v>
      </c>
      <c r="X134">
        <v>19.55</v>
      </c>
      <c r="Y134">
        <v>19.5</v>
      </c>
      <c r="Z134">
        <v>21.05</v>
      </c>
      <c r="AA134">
        <v>21.3</v>
      </c>
      <c r="AB134">
        <v>21.3</v>
      </c>
      <c r="AC134">
        <v>21.55</v>
      </c>
      <c r="AD134">
        <v>21.35</v>
      </c>
      <c r="AE134">
        <v>20.3</v>
      </c>
      <c r="AF134">
        <v>21.15</v>
      </c>
      <c r="AG134">
        <v>19.55</v>
      </c>
      <c r="AH134">
        <v>20.95</v>
      </c>
      <c r="AI134">
        <v>20.149999999999999</v>
      </c>
      <c r="AJ134">
        <v>20.100000000000001</v>
      </c>
      <c r="AK134">
        <v>20.25</v>
      </c>
      <c r="AL134">
        <v>20.7</v>
      </c>
      <c r="AM134">
        <v>20.350000000000001</v>
      </c>
      <c r="AN134">
        <v>19.25</v>
      </c>
      <c r="AP134">
        <v>20.26774193548388</v>
      </c>
    </row>
    <row r="135" spans="1:42" x14ac:dyDescent="0.2">
      <c r="A135">
        <v>12045010</v>
      </c>
      <c r="B135" t="s">
        <v>992</v>
      </c>
      <c r="C135" t="s">
        <v>52</v>
      </c>
      <c r="D135" t="s">
        <v>114</v>
      </c>
      <c r="E135" t="s">
        <v>115</v>
      </c>
      <c r="F135" t="s">
        <v>460</v>
      </c>
      <c r="G135" t="s">
        <v>993</v>
      </c>
      <c r="H135" t="s">
        <v>994</v>
      </c>
      <c r="I135" t="s">
        <v>995</v>
      </c>
      <c r="J135">
        <v>28.2</v>
      </c>
      <c r="K135">
        <v>27.4</v>
      </c>
      <c r="L135">
        <v>26</v>
      </c>
      <c r="M135">
        <v>25.9</v>
      </c>
      <c r="N135">
        <v>25.1</v>
      </c>
      <c r="O135">
        <v>25.9</v>
      </c>
      <c r="P135">
        <v>26.95</v>
      </c>
      <c r="Q135">
        <v>27.7</v>
      </c>
      <c r="R135">
        <v>28.25</v>
      </c>
      <c r="S135">
        <v>27.2</v>
      </c>
      <c r="T135">
        <v>27.5</v>
      </c>
      <c r="U135">
        <v>26.3</v>
      </c>
      <c r="V135">
        <v>26.45</v>
      </c>
      <c r="W135">
        <v>27.1</v>
      </c>
      <c r="X135">
        <v>26.05</v>
      </c>
      <c r="Y135">
        <v>26.7</v>
      </c>
      <c r="Z135">
        <v>27.55</v>
      </c>
      <c r="AA135">
        <v>28.65</v>
      </c>
      <c r="AB135">
        <v>28.95</v>
      </c>
      <c r="AC135">
        <v>28.55</v>
      </c>
      <c r="AD135">
        <v>28.1</v>
      </c>
      <c r="AE135">
        <v>27.7</v>
      </c>
      <c r="AF135">
        <v>28.75</v>
      </c>
      <c r="AG135">
        <v>29.1</v>
      </c>
      <c r="AH135">
        <v>27.45</v>
      </c>
      <c r="AI135">
        <v>28.2</v>
      </c>
      <c r="AJ135">
        <v>27.4</v>
      </c>
      <c r="AK135">
        <v>28.2</v>
      </c>
      <c r="AL135">
        <v>27.6</v>
      </c>
      <c r="AM135">
        <v>26.45</v>
      </c>
      <c r="AN135">
        <v>25.7</v>
      </c>
      <c r="AP135">
        <v>27.324193548387111</v>
      </c>
    </row>
    <row r="136" spans="1:42" x14ac:dyDescent="0.2">
      <c r="A136">
        <v>22045010</v>
      </c>
      <c r="B136" t="s">
        <v>996</v>
      </c>
      <c r="C136" t="s">
        <v>65</v>
      </c>
      <c r="D136" t="s">
        <v>379</v>
      </c>
      <c r="E136" t="s">
        <v>361</v>
      </c>
      <c r="F136" t="s">
        <v>460</v>
      </c>
      <c r="G136" t="s">
        <v>997</v>
      </c>
      <c r="H136" t="s">
        <v>998</v>
      </c>
      <c r="I136" t="s">
        <v>999</v>
      </c>
      <c r="J136">
        <v>24.86666666666666</v>
      </c>
      <c r="K136">
        <v>25.8</v>
      </c>
      <c r="L136">
        <v>25.333333333333329</v>
      </c>
      <c r="M136">
        <v>23.06666666666667</v>
      </c>
      <c r="N136">
        <v>24.733333333333331</v>
      </c>
      <c r="O136">
        <v>20.866666666666671</v>
      </c>
      <c r="P136">
        <v>23</v>
      </c>
      <c r="Q136">
        <v>24.266666666666669</v>
      </c>
      <c r="R136">
        <v>24.733333333333331</v>
      </c>
      <c r="S136">
        <v>24.06666666666667</v>
      </c>
      <c r="T136">
        <v>24.933333333333341</v>
      </c>
      <c r="U136">
        <v>21.2</v>
      </c>
      <c r="V136">
        <v>24</v>
      </c>
      <c r="W136">
        <v>23.333333333333329</v>
      </c>
      <c r="X136">
        <v>24.4</v>
      </c>
      <c r="Y136">
        <v>23.666666666666671</v>
      </c>
      <c r="Z136">
        <v>25.06666666666667</v>
      </c>
      <c r="AA136">
        <v>26.2</v>
      </c>
      <c r="AB136">
        <v>24.6</v>
      </c>
      <c r="AC136">
        <v>25.06666666666667</v>
      </c>
      <c r="AD136">
        <v>24.733333333333331</v>
      </c>
      <c r="AE136">
        <v>20.8</v>
      </c>
      <c r="AF136">
        <v>21.666666666666671</v>
      </c>
      <c r="AG136">
        <v>23.93333333333333</v>
      </c>
      <c r="AH136">
        <v>24.13333333333334</v>
      </c>
      <c r="AI136">
        <v>25.13333333333334</v>
      </c>
      <c r="AJ136">
        <v>24.333333333333329</v>
      </c>
      <c r="AK136">
        <v>24.466666666666669</v>
      </c>
      <c r="AL136">
        <v>22.466666666666669</v>
      </c>
      <c r="AM136">
        <v>24.8</v>
      </c>
      <c r="AN136">
        <v>22.13333333333334</v>
      </c>
      <c r="AP136">
        <v>23.92903225806451</v>
      </c>
    </row>
    <row r="137" spans="1:42" x14ac:dyDescent="0.2">
      <c r="A137">
        <v>22065040</v>
      </c>
      <c r="B137" t="s">
        <v>1000</v>
      </c>
      <c r="C137" t="s">
        <v>65</v>
      </c>
      <c r="D137" t="s">
        <v>383</v>
      </c>
      <c r="E137" t="s">
        <v>361</v>
      </c>
      <c r="F137" t="s">
        <v>460</v>
      </c>
      <c r="G137" t="s">
        <v>1001</v>
      </c>
      <c r="H137" t="s">
        <v>1002</v>
      </c>
      <c r="I137" t="s">
        <v>1003</v>
      </c>
      <c r="X137">
        <v>19.8</v>
      </c>
      <c r="Z137">
        <v>21.333333333333329</v>
      </c>
      <c r="AA137">
        <v>21.86666666666666</v>
      </c>
      <c r="AB137">
        <v>20.533333333333331</v>
      </c>
      <c r="AC137">
        <v>20.93333333333333</v>
      </c>
      <c r="AD137">
        <v>19.86666666666666</v>
      </c>
      <c r="AE137">
        <v>18.466666666666669</v>
      </c>
      <c r="AF137">
        <v>18.93333333333333</v>
      </c>
      <c r="AH137">
        <v>19.93333333333333</v>
      </c>
      <c r="AI137">
        <v>20.333333333333329</v>
      </c>
      <c r="AJ137">
        <v>19.399999999999999</v>
      </c>
      <c r="AK137">
        <v>20.13333333333334</v>
      </c>
      <c r="AL137">
        <v>19.533333333333331</v>
      </c>
      <c r="AM137">
        <v>20.866666666666671</v>
      </c>
      <c r="AN137">
        <v>18.666666666666671</v>
      </c>
      <c r="AP137">
        <v>20.04</v>
      </c>
    </row>
    <row r="138" spans="1:42" x14ac:dyDescent="0.2">
      <c r="A138">
        <v>24015300</v>
      </c>
      <c r="B138" t="s">
        <v>1004</v>
      </c>
      <c r="C138" t="s">
        <v>209</v>
      </c>
      <c r="D138" t="s">
        <v>1005</v>
      </c>
      <c r="E138" t="s">
        <v>208</v>
      </c>
      <c r="F138" t="s">
        <v>460</v>
      </c>
      <c r="G138" t="s">
        <v>1006</v>
      </c>
      <c r="H138" t="s">
        <v>1007</v>
      </c>
      <c r="I138" t="s">
        <v>1008</v>
      </c>
      <c r="J138">
        <v>19.333333333333329</v>
      </c>
      <c r="K138">
        <v>18.533333333333331</v>
      </c>
      <c r="L138">
        <v>18.399999999999999</v>
      </c>
      <c r="M138">
        <v>17.93333333333333</v>
      </c>
      <c r="N138">
        <v>17.333333333333329</v>
      </c>
      <c r="O138">
        <v>15.266666666666669</v>
      </c>
      <c r="P138">
        <v>16</v>
      </c>
      <c r="Q138">
        <v>17.2</v>
      </c>
      <c r="S138">
        <v>16.533333333333331</v>
      </c>
      <c r="T138">
        <v>17.600000000000001</v>
      </c>
      <c r="U138">
        <v>17.8</v>
      </c>
      <c r="V138">
        <v>19.166666666666671</v>
      </c>
      <c r="W138">
        <v>18.466666666666669</v>
      </c>
      <c r="X138">
        <v>17.93333333333333</v>
      </c>
      <c r="Y138">
        <v>16.466666666666669</v>
      </c>
      <c r="Z138">
        <v>19.399999999999999</v>
      </c>
      <c r="AA138">
        <v>19.8</v>
      </c>
      <c r="AB138">
        <v>17</v>
      </c>
      <c r="AC138">
        <v>17.733333333333331</v>
      </c>
      <c r="AD138">
        <v>19.333333333333329</v>
      </c>
      <c r="AE138">
        <v>18.733333333333331</v>
      </c>
      <c r="AF138">
        <v>18.399999999999999</v>
      </c>
      <c r="AG138">
        <v>18.2</v>
      </c>
      <c r="AH138">
        <v>18.06666666666667</v>
      </c>
      <c r="AI138">
        <v>16.333333333333329</v>
      </c>
      <c r="AJ138">
        <v>16.466666666666669</v>
      </c>
      <c r="AK138">
        <v>18.600000000000001</v>
      </c>
      <c r="AL138">
        <v>17.8</v>
      </c>
      <c r="AM138">
        <v>19.93333333333333</v>
      </c>
      <c r="AN138">
        <v>18.666666666666671</v>
      </c>
      <c r="AP138">
        <v>17.94777777777778</v>
      </c>
    </row>
    <row r="139" spans="1:42" x14ac:dyDescent="0.2">
      <c r="A139">
        <v>35105050</v>
      </c>
      <c r="B139" t="s">
        <v>1009</v>
      </c>
      <c r="C139" t="s">
        <v>90</v>
      </c>
      <c r="D139" t="s">
        <v>166</v>
      </c>
      <c r="E139" t="s">
        <v>147</v>
      </c>
      <c r="F139" t="s">
        <v>460</v>
      </c>
      <c r="G139" t="s">
        <v>1010</v>
      </c>
      <c r="H139" t="s">
        <v>1011</v>
      </c>
      <c r="I139" t="s">
        <v>1012</v>
      </c>
      <c r="N139">
        <v>27.4</v>
      </c>
      <c r="O139">
        <v>23.65</v>
      </c>
      <c r="P139">
        <v>25.85</v>
      </c>
      <c r="Q139">
        <v>26.95</v>
      </c>
      <c r="R139">
        <v>26.65</v>
      </c>
      <c r="V139">
        <v>25.85</v>
      </c>
      <c r="W139">
        <v>26.75</v>
      </c>
      <c r="X139">
        <v>27.15</v>
      </c>
      <c r="Y139">
        <v>27.3</v>
      </c>
      <c r="AB139">
        <v>26</v>
      </c>
      <c r="AC139">
        <v>28.266666666666669</v>
      </c>
      <c r="AD139">
        <v>28.13333333333334</v>
      </c>
      <c r="AE139">
        <v>28.4</v>
      </c>
      <c r="AF139">
        <v>27.6</v>
      </c>
      <c r="AG139">
        <v>29.466666666666669</v>
      </c>
      <c r="AH139">
        <v>29.06666666666667</v>
      </c>
      <c r="AI139">
        <v>27.4</v>
      </c>
      <c r="AJ139">
        <v>27.166666666666671</v>
      </c>
      <c r="AK139">
        <v>28</v>
      </c>
      <c r="AL139">
        <v>27.2</v>
      </c>
      <c r="AM139">
        <v>26.533333333333331</v>
      </c>
      <c r="AN139">
        <v>26.266666666666669</v>
      </c>
      <c r="AP139">
        <v>27.138636363636358</v>
      </c>
    </row>
    <row r="140" spans="1:42" x14ac:dyDescent="0.2">
      <c r="A140">
        <v>47035020</v>
      </c>
      <c r="B140" t="s">
        <v>1013</v>
      </c>
      <c r="C140" t="s">
        <v>263</v>
      </c>
      <c r="D140" t="s">
        <v>272</v>
      </c>
      <c r="E140" t="s">
        <v>260</v>
      </c>
      <c r="F140" t="s">
        <v>460</v>
      </c>
      <c r="G140" t="s">
        <v>1014</v>
      </c>
      <c r="H140" t="s">
        <v>1015</v>
      </c>
      <c r="I140" t="s">
        <v>578</v>
      </c>
      <c r="J140">
        <v>26.4</v>
      </c>
      <c r="K140">
        <v>25.733333333333331</v>
      </c>
      <c r="L140">
        <v>26.06666666666667</v>
      </c>
      <c r="M140">
        <v>26.6</v>
      </c>
      <c r="N140">
        <v>26.13333333333334</v>
      </c>
      <c r="O140">
        <v>25.266666666666669</v>
      </c>
      <c r="P140">
        <v>26.13333333333334</v>
      </c>
      <c r="S140">
        <v>26.533333333333331</v>
      </c>
      <c r="T140">
        <v>25.466666666666669</v>
      </c>
      <c r="U140">
        <v>25.4</v>
      </c>
      <c r="V140">
        <v>26.13333333333334</v>
      </c>
      <c r="W140">
        <v>25.466666666666669</v>
      </c>
      <c r="X140">
        <v>25.933333333333341</v>
      </c>
      <c r="Y140">
        <v>26.333333333333329</v>
      </c>
      <c r="Z140">
        <v>26.466666666666669</v>
      </c>
      <c r="AA140">
        <v>26.533333333333331</v>
      </c>
      <c r="AB140">
        <v>26.8</v>
      </c>
      <c r="AC140">
        <v>27.333333333333329</v>
      </c>
      <c r="AD140">
        <v>27.13333333333334</v>
      </c>
      <c r="AE140">
        <v>26.733333333333331</v>
      </c>
      <c r="AF140">
        <v>27.4</v>
      </c>
      <c r="AG140">
        <v>27.06666666666667</v>
      </c>
      <c r="AH140">
        <v>25.86666666666666</v>
      </c>
      <c r="AI140">
        <v>26.066666666666659</v>
      </c>
      <c r="AJ140">
        <v>26.06666666666667</v>
      </c>
      <c r="AK140">
        <v>26.13333333333334</v>
      </c>
      <c r="AL140">
        <v>25.06666666666667</v>
      </c>
      <c r="AM140">
        <v>25.93333333333333</v>
      </c>
      <c r="AN140">
        <v>25.86666666666666</v>
      </c>
      <c r="AP140">
        <v>26.20919540229885</v>
      </c>
    </row>
    <row r="141" spans="1:42" x14ac:dyDescent="0.2">
      <c r="A141">
        <v>35025060</v>
      </c>
      <c r="B141" t="s">
        <v>1016</v>
      </c>
      <c r="C141" t="s">
        <v>68</v>
      </c>
      <c r="D141" t="s">
        <v>413</v>
      </c>
      <c r="E141" t="s">
        <v>388</v>
      </c>
      <c r="F141" t="s">
        <v>460</v>
      </c>
      <c r="G141" t="s">
        <v>1017</v>
      </c>
      <c r="H141" t="s">
        <v>1018</v>
      </c>
      <c r="I141" t="s">
        <v>1019</v>
      </c>
      <c r="J141">
        <v>9.1</v>
      </c>
      <c r="K141">
        <v>8.9</v>
      </c>
      <c r="L141">
        <v>9</v>
      </c>
      <c r="M141">
        <v>9.8500000000000014</v>
      </c>
      <c r="N141">
        <v>9.5500000000000007</v>
      </c>
      <c r="O141">
        <v>9.3000000000000007</v>
      </c>
      <c r="P141">
        <v>8.6999999999999993</v>
      </c>
      <c r="Q141">
        <v>8.85</v>
      </c>
      <c r="R141">
        <v>9.5</v>
      </c>
      <c r="S141">
        <v>9.1</v>
      </c>
      <c r="T141">
        <v>8.8999999999999986</v>
      </c>
      <c r="U141">
        <v>8.15</v>
      </c>
      <c r="V141">
        <v>8.75</v>
      </c>
      <c r="W141">
        <v>8.35</v>
      </c>
      <c r="X141">
        <v>8.1499999999999986</v>
      </c>
      <c r="AB141">
        <v>9.6499999999999986</v>
      </c>
      <c r="AC141">
        <v>9.5</v>
      </c>
      <c r="AD141">
        <v>9.4</v>
      </c>
      <c r="AE141">
        <v>8.8999999999999986</v>
      </c>
      <c r="AF141">
        <v>9.6999999999999993</v>
      </c>
      <c r="AG141">
        <v>8.9499999999999993</v>
      </c>
      <c r="AH141">
        <v>9.1999999999999993</v>
      </c>
      <c r="AI141">
        <v>9.5500000000000007</v>
      </c>
      <c r="AJ141">
        <v>9.5500000000000007</v>
      </c>
      <c r="AK141">
        <v>9.15</v>
      </c>
      <c r="AL141">
        <v>9.3999999999999986</v>
      </c>
      <c r="AM141">
        <v>9.1999999999999993</v>
      </c>
      <c r="AN141">
        <v>9.5500000000000007</v>
      </c>
      <c r="AP141">
        <v>9.1375000000000011</v>
      </c>
    </row>
    <row r="142" spans="1:42" x14ac:dyDescent="0.2">
      <c r="A142">
        <v>21206650</v>
      </c>
      <c r="B142" t="s">
        <v>1020</v>
      </c>
      <c r="C142" t="s">
        <v>69</v>
      </c>
      <c r="D142" t="s">
        <v>407</v>
      </c>
      <c r="E142" t="s">
        <v>388</v>
      </c>
      <c r="F142" t="s">
        <v>460</v>
      </c>
      <c r="G142" t="s">
        <v>1021</v>
      </c>
      <c r="H142" t="s">
        <v>1022</v>
      </c>
      <c r="I142" t="s">
        <v>1023</v>
      </c>
      <c r="J142">
        <v>11.45</v>
      </c>
      <c r="K142">
        <v>10.9</v>
      </c>
      <c r="L142">
        <v>10.35</v>
      </c>
      <c r="M142">
        <v>10.8</v>
      </c>
      <c r="N142">
        <v>11.05</v>
      </c>
      <c r="O142">
        <v>11.65</v>
      </c>
      <c r="P142">
        <v>11.5</v>
      </c>
      <c r="Q142">
        <v>11.6</v>
      </c>
      <c r="R142">
        <v>11.25</v>
      </c>
      <c r="S142">
        <v>11.15</v>
      </c>
      <c r="T142">
        <v>10.8</v>
      </c>
      <c r="U142">
        <v>10.35</v>
      </c>
      <c r="V142">
        <v>10.75</v>
      </c>
      <c r="W142">
        <v>11.1</v>
      </c>
      <c r="X142">
        <v>11.8</v>
      </c>
      <c r="Y142">
        <v>11.45</v>
      </c>
      <c r="Z142">
        <v>11.1</v>
      </c>
      <c r="AA142">
        <v>10.85</v>
      </c>
      <c r="AB142">
        <v>10.6</v>
      </c>
      <c r="AC142">
        <v>11</v>
      </c>
      <c r="AD142">
        <v>10.95</v>
      </c>
      <c r="AE142">
        <v>10.6</v>
      </c>
      <c r="AF142">
        <v>10.75</v>
      </c>
      <c r="AG142">
        <v>11</v>
      </c>
      <c r="AH142">
        <v>11.4</v>
      </c>
      <c r="AI142">
        <v>11.7</v>
      </c>
      <c r="AJ142">
        <v>11.05</v>
      </c>
      <c r="AK142">
        <v>11</v>
      </c>
      <c r="AL142">
        <v>11.05</v>
      </c>
      <c r="AM142">
        <v>10.45</v>
      </c>
      <c r="AN142">
        <v>10.65</v>
      </c>
      <c r="AP142">
        <v>11.03548387096774</v>
      </c>
    </row>
    <row r="143" spans="1:42" x14ac:dyDescent="0.2">
      <c r="A143">
        <v>24035040</v>
      </c>
      <c r="B143" t="s">
        <v>1024</v>
      </c>
      <c r="C143" t="s">
        <v>209</v>
      </c>
      <c r="D143" t="s">
        <v>221</v>
      </c>
      <c r="E143" t="s">
        <v>208</v>
      </c>
      <c r="F143" t="s">
        <v>460</v>
      </c>
      <c r="G143" t="s">
        <v>1025</v>
      </c>
      <c r="H143" t="s">
        <v>1026</v>
      </c>
      <c r="I143" t="s">
        <v>1027</v>
      </c>
      <c r="J143">
        <v>11.45</v>
      </c>
      <c r="K143">
        <v>12.6</v>
      </c>
      <c r="L143">
        <v>12.35</v>
      </c>
      <c r="M143">
        <v>13.05</v>
      </c>
      <c r="N143">
        <v>13.85</v>
      </c>
      <c r="O143">
        <v>13.35</v>
      </c>
      <c r="P143">
        <v>13.25</v>
      </c>
      <c r="Q143">
        <v>13.45</v>
      </c>
      <c r="R143">
        <v>13.35</v>
      </c>
      <c r="S143">
        <v>13.4</v>
      </c>
      <c r="T143">
        <v>13.8</v>
      </c>
      <c r="U143">
        <v>13.05</v>
      </c>
      <c r="V143">
        <v>13.65</v>
      </c>
      <c r="W143">
        <v>13.4</v>
      </c>
      <c r="X143">
        <v>12.65</v>
      </c>
      <c r="Y143">
        <v>12.5</v>
      </c>
      <c r="Z143">
        <v>11.6</v>
      </c>
      <c r="AA143">
        <v>10.9</v>
      </c>
      <c r="AB143">
        <v>11.8</v>
      </c>
      <c r="AC143">
        <v>13.1</v>
      </c>
      <c r="AD143">
        <v>13.85</v>
      </c>
      <c r="AE143">
        <v>12.15</v>
      </c>
      <c r="AF143">
        <v>12.65</v>
      </c>
      <c r="AG143">
        <v>14.2</v>
      </c>
      <c r="AH143">
        <v>14.4</v>
      </c>
      <c r="AI143">
        <v>13.8</v>
      </c>
      <c r="AJ143">
        <v>13.7</v>
      </c>
      <c r="AK143">
        <v>14.4</v>
      </c>
      <c r="AL143">
        <v>14.15</v>
      </c>
      <c r="AM143">
        <v>13.85</v>
      </c>
      <c r="AN143">
        <v>13.55</v>
      </c>
      <c r="AP143">
        <v>13.13709677419355</v>
      </c>
    </row>
    <row r="144" spans="1:42" x14ac:dyDescent="0.2">
      <c r="A144">
        <v>21055030</v>
      </c>
      <c r="B144" t="s">
        <v>1028</v>
      </c>
      <c r="C144" t="s">
        <v>178</v>
      </c>
      <c r="D144" t="s">
        <v>179</v>
      </c>
      <c r="E144" t="s">
        <v>175</v>
      </c>
      <c r="F144" t="s">
        <v>460</v>
      </c>
      <c r="G144" t="s">
        <v>1029</v>
      </c>
      <c r="H144" t="s">
        <v>1030</v>
      </c>
      <c r="I144" t="s">
        <v>1031</v>
      </c>
      <c r="J144">
        <v>14.9</v>
      </c>
      <c r="K144">
        <v>15.56666666666667</v>
      </c>
      <c r="L144">
        <v>15.633333333333329</v>
      </c>
      <c r="M144">
        <v>16.8</v>
      </c>
      <c r="N144">
        <v>15.866666666666671</v>
      </c>
      <c r="O144">
        <v>15.233333333333331</v>
      </c>
      <c r="P144">
        <v>14.6</v>
      </c>
      <c r="Q144">
        <v>15</v>
      </c>
      <c r="R144">
        <v>16.100000000000001</v>
      </c>
      <c r="S144">
        <v>16.533333333333331</v>
      </c>
      <c r="T144">
        <v>16.13333333333334</v>
      </c>
      <c r="U144">
        <v>14.266666666666669</v>
      </c>
      <c r="X144">
        <v>14.9</v>
      </c>
      <c r="Y144">
        <v>14.83333333333333</v>
      </c>
      <c r="Z144">
        <v>14.6</v>
      </c>
      <c r="AA144">
        <v>16.133333333333329</v>
      </c>
      <c r="AB144">
        <v>16.7</v>
      </c>
      <c r="AC144">
        <v>18.533333333333331</v>
      </c>
      <c r="AD144">
        <v>15.3</v>
      </c>
      <c r="AE144">
        <v>16.86666666666666</v>
      </c>
      <c r="AF144">
        <v>15.16666666666667</v>
      </c>
      <c r="AI144">
        <v>16.2</v>
      </c>
      <c r="AJ144">
        <v>15.6</v>
      </c>
      <c r="AK144">
        <v>14.53333333333333</v>
      </c>
      <c r="AL144">
        <v>15.56666666666667</v>
      </c>
      <c r="AM144">
        <v>15.53333333333333</v>
      </c>
      <c r="AN144">
        <v>15.133333333333329</v>
      </c>
      <c r="AP144">
        <v>15.63827160493828</v>
      </c>
    </row>
    <row r="145" spans="1:42" x14ac:dyDescent="0.2">
      <c r="A145">
        <v>23195090</v>
      </c>
      <c r="B145" t="s">
        <v>1032</v>
      </c>
      <c r="C145" t="s">
        <v>44</v>
      </c>
      <c r="D145" t="s">
        <v>322</v>
      </c>
      <c r="E145" t="s">
        <v>299</v>
      </c>
      <c r="F145" t="s">
        <v>460</v>
      </c>
      <c r="G145" t="s">
        <v>1033</v>
      </c>
      <c r="H145" t="s">
        <v>1034</v>
      </c>
      <c r="I145" t="s">
        <v>1035</v>
      </c>
      <c r="J145">
        <v>18.93333333333333</v>
      </c>
      <c r="K145">
        <v>18.266666666666669</v>
      </c>
      <c r="L145">
        <v>17.533333333333331</v>
      </c>
      <c r="M145">
        <v>19.533333333333331</v>
      </c>
      <c r="N145">
        <v>17.2</v>
      </c>
      <c r="O145">
        <v>18.93333333333333</v>
      </c>
      <c r="P145">
        <v>18.733333333333331</v>
      </c>
      <c r="Q145">
        <v>18.06666666666667</v>
      </c>
      <c r="R145">
        <v>18.2</v>
      </c>
      <c r="S145">
        <v>18.06666666666667</v>
      </c>
      <c r="T145">
        <v>18.466666666666669</v>
      </c>
      <c r="U145">
        <v>17.06666666666667</v>
      </c>
      <c r="V145">
        <v>17.733333333333331</v>
      </c>
      <c r="W145">
        <v>18.8</v>
      </c>
      <c r="X145">
        <v>19.133333333333329</v>
      </c>
      <c r="Y145">
        <v>18.8</v>
      </c>
      <c r="Z145">
        <v>19.06666666666667</v>
      </c>
      <c r="AA145">
        <v>18.733333333333331</v>
      </c>
      <c r="AB145">
        <v>19.666666666666671</v>
      </c>
      <c r="AC145">
        <v>19.600000000000001</v>
      </c>
      <c r="AD145">
        <v>19.733333333333331</v>
      </c>
      <c r="AE145">
        <v>19.133333333333329</v>
      </c>
      <c r="AF145">
        <v>18.533333333333331</v>
      </c>
      <c r="AG145">
        <v>18.600000000000001</v>
      </c>
      <c r="AH145">
        <v>18.93333333333333</v>
      </c>
      <c r="AI145">
        <v>18.93333333333333</v>
      </c>
      <c r="AJ145">
        <v>17.8</v>
      </c>
      <c r="AK145">
        <v>18.866666666666671</v>
      </c>
      <c r="AL145">
        <v>19.133333333333329</v>
      </c>
      <c r="AM145">
        <v>18.466666666666669</v>
      </c>
      <c r="AN145">
        <v>18.333333333333329</v>
      </c>
      <c r="AP145">
        <v>18.612903225806459</v>
      </c>
    </row>
    <row r="146" spans="1:42" x14ac:dyDescent="0.2">
      <c r="A146">
        <v>21065040</v>
      </c>
      <c r="B146" t="s">
        <v>1036</v>
      </c>
      <c r="C146" t="s">
        <v>74</v>
      </c>
      <c r="D146" t="s">
        <v>181</v>
      </c>
      <c r="E146" t="s">
        <v>175</v>
      </c>
      <c r="F146" t="s">
        <v>460</v>
      </c>
      <c r="G146" t="s">
        <v>1037</v>
      </c>
      <c r="H146" t="s">
        <v>1038</v>
      </c>
      <c r="I146" t="s">
        <v>1039</v>
      </c>
      <c r="J146">
        <v>21.1</v>
      </c>
      <c r="K146">
        <v>20.2</v>
      </c>
      <c r="L146">
        <v>21.45</v>
      </c>
      <c r="M146">
        <v>22.9</v>
      </c>
      <c r="N146">
        <v>21.1</v>
      </c>
      <c r="O146">
        <v>19.7</v>
      </c>
      <c r="P146">
        <v>19.25</v>
      </c>
      <c r="Q146">
        <v>19.45</v>
      </c>
      <c r="R146">
        <v>21</v>
      </c>
      <c r="S146">
        <v>21.9</v>
      </c>
      <c r="T146">
        <v>21.75</v>
      </c>
      <c r="U146">
        <v>19.05</v>
      </c>
      <c r="V146">
        <v>20.55</v>
      </c>
      <c r="Y146">
        <v>20.3</v>
      </c>
      <c r="Z146">
        <v>19.7</v>
      </c>
      <c r="AA146">
        <v>21.65</v>
      </c>
      <c r="AB146">
        <v>22.75</v>
      </c>
      <c r="AC146">
        <v>22.75</v>
      </c>
      <c r="AD146">
        <v>20.3</v>
      </c>
      <c r="AE146">
        <v>20.9</v>
      </c>
      <c r="AF146">
        <v>19.7</v>
      </c>
      <c r="AG146">
        <v>19.600000000000001</v>
      </c>
      <c r="AH146">
        <v>20.55</v>
      </c>
      <c r="AI146">
        <v>19.850000000000001</v>
      </c>
      <c r="AJ146">
        <v>19.850000000000001</v>
      </c>
      <c r="AK146">
        <v>21.9</v>
      </c>
      <c r="AL146">
        <v>20.55</v>
      </c>
      <c r="AM146">
        <v>21.45</v>
      </c>
      <c r="AN146">
        <v>19.95</v>
      </c>
      <c r="AP146">
        <v>20.729310344827589</v>
      </c>
    </row>
    <row r="147" spans="1:42" x14ac:dyDescent="0.2">
      <c r="A147">
        <v>35225030</v>
      </c>
      <c r="B147" t="s">
        <v>1040</v>
      </c>
      <c r="C147" t="s">
        <v>163</v>
      </c>
      <c r="D147" t="s">
        <v>168</v>
      </c>
      <c r="E147" t="s">
        <v>147</v>
      </c>
      <c r="F147" t="s">
        <v>460</v>
      </c>
      <c r="G147" t="s">
        <v>1041</v>
      </c>
      <c r="H147" t="s">
        <v>1042</v>
      </c>
      <c r="I147" t="s">
        <v>1043</v>
      </c>
      <c r="J147">
        <v>27</v>
      </c>
      <c r="K147">
        <v>27.9</v>
      </c>
      <c r="L147">
        <v>26.56666666666667</v>
      </c>
      <c r="M147">
        <v>26.733333333333331</v>
      </c>
      <c r="N147">
        <v>26.733333333333331</v>
      </c>
      <c r="O147">
        <v>26.2</v>
      </c>
      <c r="P147">
        <v>26.13333333333334</v>
      </c>
      <c r="Q147">
        <v>26.766666666666669</v>
      </c>
      <c r="R147">
        <v>25.56666666666667</v>
      </c>
      <c r="S147">
        <v>25.966666666666669</v>
      </c>
      <c r="T147">
        <v>25.533333333333331</v>
      </c>
      <c r="U147">
        <v>26.13333333333334</v>
      </c>
      <c r="V147">
        <v>26.1</v>
      </c>
      <c r="W147">
        <v>25.6</v>
      </c>
      <c r="X147">
        <v>26.13333333333334</v>
      </c>
      <c r="Y147">
        <v>26.633333333333329</v>
      </c>
      <c r="Z147">
        <v>25.833333333333329</v>
      </c>
      <c r="AA147">
        <v>26.86666666666666</v>
      </c>
      <c r="AB147">
        <v>26.566666666666659</v>
      </c>
      <c r="AC147">
        <v>25.63333333333334</v>
      </c>
      <c r="AD147">
        <v>25.5</v>
      </c>
      <c r="AE147">
        <v>26.4</v>
      </c>
      <c r="AF147">
        <v>26.13333333333334</v>
      </c>
      <c r="AG147">
        <v>25.63333333333334</v>
      </c>
      <c r="AH147">
        <v>26.266666666666669</v>
      </c>
      <c r="AI147">
        <v>26.5</v>
      </c>
      <c r="AJ147">
        <v>26.166666666666671</v>
      </c>
      <c r="AK147">
        <v>25.63333333333334</v>
      </c>
      <c r="AL147">
        <v>26.13333333333334</v>
      </c>
      <c r="AM147">
        <v>25.466666666666669</v>
      </c>
      <c r="AN147">
        <v>25.966666666666669</v>
      </c>
      <c r="AP147">
        <v>26.20645161290323</v>
      </c>
    </row>
    <row r="148" spans="1:42" x14ac:dyDescent="0.2">
      <c r="A148">
        <v>21205420</v>
      </c>
      <c r="B148" t="s">
        <v>1044</v>
      </c>
      <c r="C148" t="s">
        <v>68</v>
      </c>
      <c r="D148" t="s">
        <v>393</v>
      </c>
      <c r="E148" t="s">
        <v>388</v>
      </c>
      <c r="F148" t="s">
        <v>460</v>
      </c>
      <c r="G148" t="s">
        <v>1045</v>
      </c>
      <c r="H148" t="s">
        <v>1046</v>
      </c>
      <c r="I148" t="s">
        <v>1047</v>
      </c>
      <c r="J148">
        <v>12.85</v>
      </c>
      <c r="K148">
        <v>12.95</v>
      </c>
      <c r="L148">
        <v>12.75</v>
      </c>
      <c r="M148">
        <v>13.7</v>
      </c>
      <c r="N148">
        <v>13.25</v>
      </c>
      <c r="O148">
        <v>12.4</v>
      </c>
      <c r="P148">
        <v>12.7</v>
      </c>
      <c r="Q148">
        <v>13.75</v>
      </c>
      <c r="R148">
        <v>15.05</v>
      </c>
      <c r="S148">
        <v>13.65</v>
      </c>
      <c r="T148">
        <v>14.15</v>
      </c>
      <c r="U148">
        <v>13.65</v>
      </c>
      <c r="V148">
        <v>13.95</v>
      </c>
      <c r="W148">
        <v>14.15</v>
      </c>
      <c r="X148">
        <v>14.25</v>
      </c>
      <c r="Y148">
        <v>14.75</v>
      </c>
      <c r="Z148">
        <v>15.95</v>
      </c>
      <c r="AA148">
        <v>15.45</v>
      </c>
      <c r="AB148">
        <v>13.05</v>
      </c>
      <c r="AC148">
        <v>13.45</v>
      </c>
      <c r="AD148">
        <v>13.75</v>
      </c>
      <c r="AE148">
        <v>14</v>
      </c>
      <c r="AF148">
        <v>14.5</v>
      </c>
      <c r="AG148">
        <v>14.85</v>
      </c>
      <c r="AH148">
        <v>15.35</v>
      </c>
      <c r="AI148">
        <v>14.05</v>
      </c>
      <c r="AJ148">
        <v>13.5</v>
      </c>
      <c r="AK148">
        <v>14.15</v>
      </c>
      <c r="AL148">
        <v>14.6</v>
      </c>
      <c r="AM148">
        <v>14.2</v>
      </c>
      <c r="AN148">
        <v>12.95</v>
      </c>
      <c r="AP148">
        <v>13.92741935483871</v>
      </c>
    </row>
    <row r="149" spans="1:42" x14ac:dyDescent="0.2">
      <c r="A149">
        <v>12045020</v>
      </c>
      <c r="B149" t="s">
        <v>1048</v>
      </c>
      <c r="C149" t="s">
        <v>835</v>
      </c>
      <c r="D149" t="s">
        <v>117</v>
      </c>
      <c r="E149" t="s">
        <v>115</v>
      </c>
      <c r="F149" t="s">
        <v>460</v>
      </c>
      <c r="G149" t="s">
        <v>1049</v>
      </c>
      <c r="H149" t="s">
        <v>1050</v>
      </c>
      <c r="I149" t="s">
        <v>438</v>
      </c>
      <c r="J149">
        <v>29.15</v>
      </c>
      <c r="K149">
        <v>28.6</v>
      </c>
      <c r="L149">
        <v>26.5</v>
      </c>
      <c r="M149">
        <v>26.75</v>
      </c>
      <c r="N149">
        <v>26.15</v>
      </c>
      <c r="O149">
        <v>26.85</v>
      </c>
      <c r="P149">
        <v>27.65</v>
      </c>
      <c r="Q149">
        <v>28.2</v>
      </c>
      <c r="R149">
        <v>28.3</v>
      </c>
      <c r="S149">
        <v>28.25</v>
      </c>
      <c r="T149">
        <v>27.75</v>
      </c>
      <c r="U149">
        <v>28</v>
      </c>
      <c r="V149">
        <v>26.45</v>
      </c>
      <c r="W149">
        <v>27.1</v>
      </c>
      <c r="X149">
        <v>27.95</v>
      </c>
      <c r="Y149">
        <v>28.1</v>
      </c>
      <c r="Z149">
        <v>28.65</v>
      </c>
      <c r="AA149">
        <v>28.4</v>
      </c>
      <c r="AB149">
        <v>29.1</v>
      </c>
      <c r="AC149">
        <v>29.2</v>
      </c>
      <c r="AD149">
        <v>29</v>
      </c>
      <c r="AE149">
        <v>28.6</v>
      </c>
      <c r="AF149">
        <v>28.9</v>
      </c>
      <c r="AG149">
        <v>29.1</v>
      </c>
      <c r="AH149">
        <v>29</v>
      </c>
      <c r="AI149">
        <v>28.75</v>
      </c>
      <c r="AJ149">
        <v>28.75</v>
      </c>
      <c r="AK149">
        <v>28.75</v>
      </c>
      <c r="AL149">
        <v>28.4</v>
      </c>
      <c r="AM149">
        <v>29</v>
      </c>
      <c r="AP149">
        <v>28.178333333333331</v>
      </c>
    </row>
    <row r="150" spans="1:42" x14ac:dyDescent="0.2">
      <c r="A150">
        <v>23125100</v>
      </c>
      <c r="B150" t="s">
        <v>1051</v>
      </c>
      <c r="C150" t="s">
        <v>209</v>
      </c>
      <c r="D150" t="s">
        <v>207</v>
      </c>
      <c r="E150" t="s">
        <v>208</v>
      </c>
      <c r="F150" t="s">
        <v>460</v>
      </c>
      <c r="G150" t="s">
        <v>1052</v>
      </c>
      <c r="H150" t="s">
        <v>1053</v>
      </c>
      <c r="I150" t="s">
        <v>680</v>
      </c>
      <c r="K150">
        <v>15.55</v>
      </c>
      <c r="L150">
        <v>15.25</v>
      </c>
      <c r="M150">
        <v>14.85</v>
      </c>
      <c r="N150">
        <v>15.4</v>
      </c>
      <c r="O150">
        <v>14.8</v>
      </c>
      <c r="P150">
        <v>15</v>
      </c>
      <c r="Q150">
        <v>14.95</v>
      </c>
      <c r="R150">
        <v>14.95</v>
      </c>
      <c r="S150">
        <v>15.45</v>
      </c>
      <c r="T150">
        <v>15</v>
      </c>
      <c r="U150">
        <v>14.5</v>
      </c>
      <c r="V150">
        <v>15.05</v>
      </c>
      <c r="W150">
        <v>15.65</v>
      </c>
      <c r="X150">
        <v>15.7</v>
      </c>
      <c r="Y150">
        <v>15</v>
      </c>
      <c r="Z150">
        <v>15.3</v>
      </c>
      <c r="AA150">
        <v>16.75</v>
      </c>
      <c r="AB150">
        <v>16.149999999999999</v>
      </c>
      <c r="AC150">
        <v>16.350000000000001</v>
      </c>
      <c r="AD150">
        <v>16.600000000000001</v>
      </c>
      <c r="AE150">
        <v>16.25</v>
      </c>
      <c r="AF150">
        <v>15.8</v>
      </c>
      <c r="AG150">
        <v>14.6</v>
      </c>
      <c r="AH150">
        <v>15.45</v>
      </c>
      <c r="AI150">
        <v>15.2</v>
      </c>
      <c r="AJ150">
        <v>14.25</v>
      </c>
      <c r="AK150">
        <v>15.4</v>
      </c>
      <c r="AL150">
        <v>15.35</v>
      </c>
      <c r="AM150">
        <v>15</v>
      </c>
      <c r="AN150">
        <v>15.45</v>
      </c>
      <c r="AP150">
        <v>15.366666666666671</v>
      </c>
    </row>
    <row r="151" spans="1:42" x14ac:dyDescent="0.2">
      <c r="A151">
        <v>35195050</v>
      </c>
      <c r="B151" t="s">
        <v>1054</v>
      </c>
      <c r="C151" t="s">
        <v>209</v>
      </c>
      <c r="D151" t="s">
        <v>250</v>
      </c>
      <c r="E151" t="s">
        <v>208</v>
      </c>
      <c r="F151" t="s">
        <v>460</v>
      </c>
      <c r="G151" t="s">
        <v>1055</v>
      </c>
      <c r="H151" t="s">
        <v>1056</v>
      </c>
      <c r="I151" t="s">
        <v>906</v>
      </c>
      <c r="J151">
        <v>19.8</v>
      </c>
      <c r="K151">
        <v>19.666666666666671</v>
      </c>
      <c r="L151">
        <v>18.233333333333331</v>
      </c>
      <c r="M151">
        <v>20</v>
      </c>
      <c r="N151">
        <v>19.666666666666671</v>
      </c>
      <c r="O151">
        <v>19</v>
      </c>
      <c r="P151">
        <v>20.06666666666667</v>
      </c>
      <c r="Q151">
        <v>19.466666666666669</v>
      </c>
      <c r="R151">
        <v>20.033333333333331</v>
      </c>
      <c r="S151">
        <v>19.13333333333334</v>
      </c>
      <c r="T151">
        <v>19.133333333333329</v>
      </c>
      <c r="U151">
        <v>19.600000000000001</v>
      </c>
      <c r="V151">
        <v>20.06666666666667</v>
      </c>
      <c r="W151">
        <v>19.333333333333329</v>
      </c>
      <c r="X151">
        <v>19.06666666666667</v>
      </c>
      <c r="Y151">
        <v>20.466666666666669</v>
      </c>
      <c r="Z151">
        <v>20.733333333333331</v>
      </c>
      <c r="AA151">
        <v>19.533333333333331</v>
      </c>
      <c r="AB151">
        <v>20.2</v>
      </c>
      <c r="AC151">
        <v>20.13333333333334</v>
      </c>
      <c r="AD151">
        <v>19.399999999999999</v>
      </c>
      <c r="AE151">
        <v>17.966666666666669</v>
      </c>
      <c r="AF151">
        <v>19.8</v>
      </c>
      <c r="AG151">
        <v>20.266666666666669</v>
      </c>
      <c r="AH151">
        <v>20.266666666666669</v>
      </c>
      <c r="AI151">
        <v>20.06666666666667</v>
      </c>
      <c r="AJ151">
        <v>19.533333333333331</v>
      </c>
      <c r="AK151">
        <v>18.866666666666671</v>
      </c>
      <c r="AL151">
        <v>19.600000000000001</v>
      </c>
      <c r="AM151">
        <v>18.600000000000001</v>
      </c>
      <c r="AN151">
        <v>18.06666666666667</v>
      </c>
      <c r="AP151">
        <v>19.540860215053758</v>
      </c>
    </row>
    <row r="152" spans="1:42" x14ac:dyDescent="0.2">
      <c r="A152">
        <v>21205940</v>
      </c>
      <c r="B152" t="s">
        <v>1057</v>
      </c>
      <c r="C152" t="s">
        <v>68</v>
      </c>
      <c r="D152" t="s">
        <v>404</v>
      </c>
      <c r="E152" t="s">
        <v>388</v>
      </c>
      <c r="F152" t="s">
        <v>460</v>
      </c>
      <c r="G152" t="s">
        <v>1058</v>
      </c>
      <c r="H152" t="s">
        <v>1059</v>
      </c>
      <c r="I152" t="s">
        <v>980</v>
      </c>
      <c r="J152">
        <v>13.25</v>
      </c>
      <c r="K152">
        <v>12.8</v>
      </c>
      <c r="L152">
        <v>13.35</v>
      </c>
      <c r="M152">
        <v>12.25</v>
      </c>
      <c r="N152">
        <v>12.3</v>
      </c>
      <c r="O152">
        <v>13.95</v>
      </c>
      <c r="P152">
        <v>13.5</v>
      </c>
      <c r="Q152">
        <v>13.05</v>
      </c>
      <c r="R152">
        <v>12.7</v>
      </c>
      <c r="S152">
        <v>12.15</v>
      </c>
      <c r="T152">
        <v>14.3</v>
      </c>
      <c r="U152">
        <v>12.95</v>
      </c>
      <c r="V152">
        <v>11.9</v>
      </c>
      <c r="W152">
        <v>13.25</v>
      </c>
      <c r="Z152">
        <v>14.15</v>
      </c>
      <c r="AA152">
        <v>13.65</v>
      </c>
      <c r="AB152">
        <v>12.45</v>
      </c>
      <c r="AC152">
        <v>13.3</v>
      </c>
      <c r="AD152">
        <v>14.15</v>
      </c>
      <c r="AE152">
        <v>13.45</v>
      </c>
      <c r="AF152">
        <v>13.85</v>
      </c>
      <c r="AG152">
        <v>12.55</v>
      </c>
      <c r="AH152">
        <v>13.65</v>
      </c>
      <c r="AI152">
        <v>13.75</v>
      </c>
      <c r="AJ152">
        <v>13.5</v>
      </c>
      <c r="AK152">
        <v>13.4</v>
      </c>
      <c r="AL152">
        <v>13.85</v>
      </c>
      <c r="AM152">
        <v>13.65</v>
      </c>
      <c r="AN152">
        <v>12.85</v>
      </c>
      <c r="AP152">
        <v>13.237931034482759</v>
      </c>
    </row>
    <row r="153" spans="1:42" x14ac:dyDescent="0.2">
      <c r="A153">
        <v>25025380</v>
      </c>
      <c r="B153" t="s">
        <v>1060</v>
      </c>
      <c r="C153" t="s">
        <v>133</v>
      </c>
      <c r="D153" t="s">
        <v>136</v>
      </c>
      <c r="E153" t="s">
        <v>115</v>
      </c>
      <c r="F153" t="s">
        <v>460</v>
      </c>
      <c r="G153" t="s">
        <v>1061</v>
      </c>
      <c r="H153" t="s">
        <v>1062</v>
      </c>
      <c r="I153" t="s">
        <v>443</v>
      </c>
      <c r="K153">
        <v>27.65</v>
      </c>
      <c r="L153">
        <v>27.95</v>
      </c>
      <c r="M153">
        <v>27.85</v>
      </c>
      <c r="N153">
        <v>26.65</v>
      </c>
      <c r="O153">
        <v>27.4</v>
      </c>
      <c r="P153">
        <v>28.1</v>
      </c>
      <c r="Q153">
        <v>26.45</v>
      </c>
      <c r="R153">
        <v>28.4</v>
      </c>
      <c r="S153">
        <v>28.35</v>
      </c>
      <c r="T153">
        <v>28.15</v>
      </c>
      <c r="U153">
        <v>27.75</v>
      </c>
      <c r="V153">
        <v>27.65</v>
      </c>
      <c r="W153">
        <v>28.5</v>
      </c>
      <c r="X153">
        <v>26.85</v>
      </c>
      <c r="Y153">
        <v>27.8</v>
      </c>
      <c r="Z153">
        <v>28.8</v>
      </c>
      <c r="AA153">
        <v>29.2</v>
      </c>
      <c r="AB153">
        <v>28.6</v>
      </c>
      <c r="AC153">
        <v>29.65</v>
      </c>
      <c r="AD153">
        <v>28.45</v>
      </c>
      <c r="AE153">
        <v>29.05</v>
      </c>
      <c r="AF153">
        <v>29.15</v>
      </c>
      <c r="AG153">
        <v>28.85</v>
      </c>
      <c r="AH153">
        <v>28.8</v>
      </c>
      <c r="AI153">
        <v>28.95</v>
      </c>
      <c r="AJ153">
        <v>28.25</v>
      </c>
      <c r="AK153">
        <v>28.1</v>
      </c>
      <c r="AL153">
        <v>28.55</v>
      </c>
      <c r="AM153">
        <v>27.5</v>
      </c>
      <c r="AN153">
        <v>27.95</v>
      </c>
      <c r="AP153">
        <v>28.178333333333331</v>
      </c>
    </row>
    <row r="154" spans="1:42" x14ac:dyDescent="0.2">
      <c r="A154">
        <v>26185020</v>
      </c>
      <c r="B154" t="s">
        <v>1063</v>
      </c>
      <c r="C154" t="s">
        <v>52</v>
      </c>
      <c r="D154" t="s">
        <v>108</v>
      </c>
      <c r="E154" t="s">
        <v>96</v>
      </c>
      <c r="F154" t="s">
        <v>460</v>
      </c>
      <c r="G154" t="s">
        <v>1064</v>
      </c>
      <c r="H154" t="s">
        <v>1065</v>
      </c>
      <c r="I154" t="s">
        <v>1066</v>
      </c>
      <c r="K154">
        <v>15.1</v>
      </c>
      <c r="L154">
        <v>15</v>
      </c>
      <c r="M154">
        <v>13.45</v>
      </c>
      <c r="N154">
        <v>14.9</v>
      </c>
      <c r="O154">
        <v>14.85</v>
      </c>
      <c r="P154">
        <v>14.4</v>
      </c>
      <c r="R154">
        <v>14.85</v>
      </c>
      <c r="S154">
        <v>13.6</v>
      </c>
      <c r="T154">
        <v>13.75</v>
      </c>
      <c r="U154">
        <v>14</v>
      </c>
      <c r="V154">
        <v>14.5</v>
      </c>
      <c r="W154">
        <v>15.1</v>
      </c>
      <c r="X154">
        <v>14.65</v>
      </c>
      <c r="Y154">
        <v>14.8</v>
      </c>
      <c r="Z154">
        <v>15.95</v>
      </c>
      <c r="AA154">
        <v>15.45</v>
      </c>
      <c r="AB154">
        <v>15.55</v>
      </c>
      <c r="AC154">
        <v>16.05</v>
      </c>
      <c r="AD154">
        <v>15.05</v>
      </c>
      <c r="AF154">
        <v>14.5</v>
      </c>
      <c r="AG154">
        <v>15.1</v>
      </c>
      <c r="AH154">
        <v>13.9</v>
      </c>
      <c r="AI154">
        <v>14.6</v>
      </c>
      <c r="AJ154">
        <v>14.85</v>
      </c>
      <c r="AK154">
        <v>14.35</v>
      </c>
      <c r="AL154">
        <v>15.35</v>
      </c>
      <c r="AM154">
        <v>15.7</v>
      </c>
      <c r="AN154">
        <v>15.6</v>
      </c>
      <c r="AP154">
        <v>14.81964285714286</v>
      </c>
    </row>
    <row r="155" spans="1:42" x14ac:dyDescent="0.2">
      <c r="A155">
        <v>31015010</v>
      </c>
      <c r="B155" t="s">
        <v>1067</v>
      </c>
      <c r="C155" t="s">
        <v>148</v>
      </c>
      <c r="D155" t="s">
        <v>149</v>
      </c>
      <c r="E155" t="s">
        <v>147</v>
      </c>
      <c r="F155" t="s">
        <v>460</v>
      </c>
      <c r="G155" t="s">
        <v>1068</v>
      </c>
      <c r="H155" t="s">
        <v>1069</v>
      </c>
      <c r="I155" t="s">
        <v>1070</v>
      </c>
      <c r="J155">
        <v>24.5</v>
      </c>
      <c r="K155">
        <v>24</v>
      </c>
      <c r="L155">
        <v>26.7</v>
      </c>
      <c r="M155">
        <v>26.9</v>
      </c>
      <c r="O155">
        <v>23.5</v>
      </c>
      <c r="P155">
        <v>26.3</v>
      </c>
      <c r="Q155">
        <v>24.5</v>
      </c>
      <c r="R155">
        <v>26.35</v>
      </c>
      <c r="T155">
        <v>25</v>
      </c>
      <c r="X155">
        <v>24.7</v>
      </c>
      <c r="Z155">
        <v>26.85</v>
      </c>
      <c r="AA155">
        <v>25.85</v>
      </c>
      <c r="AB155">
        <v>27.15</v>
      </c>
      <c r="AC155">
        <v>26.85</v>
      </c>
      <c r="AD155">
        <v>27.4</v>
      </c>
      <c r="AE155">
        <v>26.5</v>
      </c>
      <c r="AF155">
        <v>26.95</v>
      </c>
      <c r="AG155">
        <v>27</v>
      </c>
      <c r="AH155">
        <v>25.25</v>
      </c>
      <c r="AI155">
        <v>27.5</v>
      </c>
      <c r="AJ155">
        <v>27.15</v>
      </c>
      <c r="AK155">
        <v>26.8</v>
      </c>
      <c r="AL155">
        <v>25.65</v>
      </c>
      <c r="AP155">
        <v>26.05869565217391</v>
      </c>
    </row>
    <row r="156" spans="1:42" x14ac:dyDescent="0.2">
      <c r="A156">
        <v>35045020</v>
      </c>
      <c r="B156" t="s">
        <v>1071</v>
      </c>
      <c r="C156" t="s">
        <v>90</v>
      </c>
      <c r="D156" t="s">
        <v>161</v>
      </c>
      <c r="E156" t="s">
        <v>147</v>
      </c>
      <c r="F156" t="s">
        <v>460</v>
      </c>
      <c r="G156" t="s">
        <v>1072</v>
      </c>
      <c r="H156" t="s">
        <v>909</v>
      </c>
      <c r="I156" t="s">
        <v>1073</v>
      </c>
      <c r="J156">
        <v>27.95</v>
      </c>
      <c r="K156">
        <v>24.8</v>
      </c>
      <c r="L156">
        <v>25.9</v>
      </c>
      <c r="M156">
        <v>26.6</v>
      </c>
      <c r="N156">
        <v>25.3</v>
      </c>
      <c r="O156">
        <v>22.9</v>
      </c>
      <c r="P156">
        <v>23.65</v>
      </c>
      <c r="Q156">
        <v>26.6</v>
      </c>
      <c r="R156">
        <v>26.05</v>
      </c>
      <c r="S156">
        <v>26</v>
      </c>
      <c r="T156">
        <v>24.75</v>
      </c>
      <c r="U156">
        <v>25.3</v>
      </c>
      <c r="V156">
        <v>24</v>
      </c>
      <c r="W156">
        <v>25.4</v>
      </c>
      <c r="X156">
        <v>25.3</v>
      </c>
      <c r="Y156">
        <v>24.15</v>
      </c>
      <c r="Z156">
        <v>25.7</v>
      </c>
      <c r="AA156">
        <v>26.65</v>
      </c>
      <c r="AB156">
        <v>26.65</v>
      </c>
      <c r="AD156">
        <v>26.3</v>
      </c>
      <c r="AE156">
        <v>25.95</v>
      </c>
      <c r="AF156">
        <v>27.9</v>
      </c>
      <c r="AG156">
        <v>27.25</v>
      </c>
      <c r="AH156">
        <v>27.25</v>
      </c>
      <c r="AI156">
        <v>26.65</v>
      </c>
      <c r="AJ156">
        <v>25.25</v>
      </c>
      <c r="AK156">
        <v>25.25</v>
      </c>
      <c r="AL156">
        <v>25.9</v>
      </c>
      <c r="AM156">
        <v>26.15</v>
      </c>
      <c r="AN156">
        <v>25.1</v>
      </c>
      <c r="AP156">
        <v>25.75333333333333</v>
      </c>
    </row>
    <row r="157" spans="1:42" x14ac:dyDescent="0.2">
      <c r="A157">
        <v>52055220</v>
      </c>
      <c r="B157" t="s">
        <v>1074</v>
      </c>
      <c r="C157" t="s">
        <v>77</v>
      </c>
      <c r="D157" t="s">
        <v>295</v>
      </c>
      <c r="E157" t="s">
        <v>260</v>
      </c>
      <c r="F157" t="s">
        <v>460</v>
      </c>
      <c r="G157" t="s">
        <v>1075</v>
      </c>
      <c r="H157" t="s">
        <v>1076</v>
      </c>
      <c r="I157" t="s">
        <v>1077</v>
      </c>
      <c r="J157">
        <v>12.25</v>
      </c>
      <c r="K157">
        <v>12.2</v>
      </c>
      <c r="L157">
        <v>11</v>
      </c>
      <c r="M157">
        <v>13.1</v>
      </c>
      <c r="N157">
        <v>11.1</v>
      </c>
      <c r="O157">
        <v>12.1</v>
      </c>
      <c r="P157">
        <v>11.95</v>
      </c>
      <c r="Q157">
        <v>11.55</v>
      </c>
      <c r="R157">
        <v>11.4</v>
      </c>
      <c r="S157">
        <v>11.75</v>
      </c>
      <c r="T157">
        <v>11.25</v>
      </c>
      <c r="U157">
        <v>11.4</v>
      </c>
      <c r="V157">
        <v>11.45</v>
      </c>
      <c r="W157">
        <v>11.074999999999999</v>
      </c>
      <c r="X157">
        <v>11.2</v>
      </c>
      <c r="Y157">
        <v>11.75</v>
      </c>
      <c r="Z157">
        <v>11.8</v>
      </c>
      <c r="AB157">
        <v>11.5</v>
      </c>
      <c r="AC157">
        <v>11.6</v>
      </c>
      <c r="AD157">
        <v>12.15</v>
      </c>
      <c r="AE157">
        <v>10.95</v>
      </c>
      <c r="AF157">
        <v>11.45</v>
      </c>
      <c r="AG157">
        <v>12.25</v>
      </c>
      <c r="AH157">
        <v>11.65</v>
      </c>
      <c r="AI157">
        <v>11.75</v>
      </c>
      <c r="AJ157">
        <v>10.95</v>
      </c>
      <c r="AK157">
        <v>11.55</v>
      </c>
      <c r="AL157">
        <v>12.1</v>
      </c>
      <c r="AM157">
        <v>12.3</v>
      </c>
      <c r="AN157">
        <v>11.4</v>
      </c>
      <c r="AP157">
        <v>11.664166666666659</v>
      </c>
    </row>
    <row r="158" spans="1:42" x14ac:dyDescent="0.2">
      <c r="A158">
        <v>29035080</v>
      </c>
      <c r="B158" t="s">
        <v>1078</v>
      </c>
      <c r="C158" t="s">
        <v>1079</v>
      </c>
      <c r="D158" t="s">
        <v>144</v>
      </c>
      <c r="E158" t="s">
        <v>115</v>
      </c>
      <c r="F158" t="s">
        <v>460</v>
      </c>
      <c r="G158" t="s">
        <v>1080</v>
      </c>
      <c r="H158" t="s">
        <v>1081</v>
      </c>
      <c r="I158" t="s">
        <v>433</v>
      </c>
      <c r="J158">
        <v>28.2</v>
      </c>
      <c r="K158">
        <v>28.55</v>
      </c>
      <c r="L158">
        <v>28.15</v>
      </c>
      <c r="M158">
        <v>28.274999999999999</v>
      </c>
      <c r="N158">
        <v>27.7</v>
      </c>
      <c r="O158">
        <v>27.8</v>
      </c>
      <c r="P158">
        <v>27.9</v>
      </c>
      <c r="Q158">
        <v>28.5</v>
      </c>
      <c r="R158">
        <v>28.2</v>
      </c>
      <c r="S158">
        <v>27.9</v>
      </c>
      <c r="T158">
        <v>27.7</v>
      </c>
      <c r="U158">
        <v>27.55</v>
      </c>
      <c r="V158">
        <v>28.25</v>
      </c>
      <c r="W158">
        <v>27.45</v>
      </c>
      <c r="X158">
        <v>28.45</v>
      </c>
      <c r="Y158">
        <v>26.9</v>
      </c>
      <c r="Z158">
        <v>28.6</v>
      </c>
      <c r="AA158">
        <v>28.75</v>
      </c>
      <c r="AB158">
        <v>28.35</v>
      </c>
      <c r="AC158">
        <v>28.45</v>
      </c>
      <c r="AD158">
        <v>28.05</v>
      </c>
      <c r="AE158">
        <v>27.8</v>
      </c>
      <c r="AF158">
        <v>27.35</v>
      </c>
      <c r="AG158">
        <v>27.85</v>
      </c>
      <c r="AH158">
        <v>28.1</v>
      </c>
      <c r="AI158">
        <v>28.6</v>
      </c>
      <c r="AJ158">
        <v>28.15</v>
      </c>
      <c r="AK158">
        <v>27.9</v>
      </c>
      <c r="AL158">
        <v>28.1</v>
      </c>
      <c r="AM158">
        <v>28.4</v>
      </c>
      <c r="AN158">
        <v>27.7</v>
      </c>
      <c r="AP158">
        <v>28.052419354838712</v>
      </c>
    </row>
    <row r="159" spans="1:42" x14ac:dyDescent="0.2">
      <c r="A159">
        <v>13075010</v>
      </c>
      <c r="B159" t="s">
        <v>1082</v>
      </c>
      <c r="C159" t="s">
        <v>835</v>
      </c>
      <c r="D159" t="s">
        <v>120</v>
      </c>
      <c r="E159" t="s">
        <v>115</v>
      </c>
      <c r="F159" t="s">
        <v>460</v>
      </c>
      <c r="G159" t="s">
        <v>1083</v>
      </c>
      <c r="H159" t="s">
        <v>1084</v>
      </c>
      <c r="I159" t="s">
        <v>443</v>
      </c>
      <c r="J159">
        <v>28.55</v>
      </c>
      <c r="K159">
        <v>27.3</v>
      </c>
      <c r="L159">
        <v>26.824999999999999</v>
      </c>
      <c r="M159">
        <v>26.9</v>
      </c>
      <c r="N159">
        <v>26.35</v>
      </c>
      <c r="O159">
        <v>26.7</v>
      </c>
      <c r="P159">
        <v>28.2</v>
      </c>
      <c r="Q159">
        <v>28.8</v>
      </c>
      <c r="R159">
        <v>27.55</v>
      </c>
      <c r="S159">
        <v>28.05</v>
      </c>
      <c r="T159">
        <v>28.024999999999999</v>
      </c>
      <c r="U159">
        <v>27.1</v>
      </c>
      <c r="V159">
        <v>27.425000000000001</v>
      </c>
      <c r="W159">
        <v>26.5</v>
      </c>
      <c r="X159">
        <v>26.875</v>
      </c>
      <c r="Y159">
        <v>27.675000000000001</v>
      </c>
      <c r="Z159">
        <v>27.95</v>
      </c>
      <c r="AA159">
        <v>28.4</v>
      </c>
      <c r="AB159">
        <v>27.85</v>
      </c>
      <c r="AC159">
        <v>28.675000000000001</v>
      </c>
      <c r="AD159">
        <v>28.55</v>
      </c>
      <c r="AE159">
        <v>27.875</v>
      </c>
      <c r="AF159">
        <v>27.574999999999999</v>
      </c>
      <c r="AG159">
        <v>27.1</v>
      </c>
      <c r="AH159">
        <v>28.05</v>
      </c>
      <c r="AI159">
        <v>27.65</v>
      </c>
      <c r="AJ159">
        <v>28.074999999999999</v>
      </c>
      <c r="AK159">
        <v>27.475000000000001</v>
      </c>
      <c r="AL159">
        <v>26.95</v>
      </c>
      <c r="AM159">
        <v>26.95</v>
      </c>
      <c r="AN159">
        <v>26.8</v>
      </c>
      <c r="AP159">
        <v>27.572580645161288</v>
      </c>
    </row>
    <row r="160" spans="1:42" x14ac:dyDescent="0.2">
      <c r="A160">
        <v>35235040</v>
      </c>
      <c r="B160" t="s">
        <v>1085</v>
      </c>
      <c r="C160" t="s">
        <v>163</v>
      </c>
      <c r="D160" t="s">
        <v>254</v>
      </c>
      <c r="E160" t="s">
        <v>208</v>
      </c>
      <c r="F160" t="s">
        <v>460</v>
      </c>
      <c r="G160" t="s">
        <v>1086</v>
      </c>
      <c r="H160" t="s">
        <v>1087</v>
      </c>
      <c r="I160" t="s">
        <v>1088</v>
      </c>
      <c r="J160">
        <v>29.733333333333331</v>
      </c>
      <c r="K160">
        <v>30.4</v>
      </c>
      <c r="L160">
        <v>28.6</v>
      </c>
      <c r="M160">
        <v>29.6</v>
      </c>
      <c r="N160">
        <v>29.6</v>
      </c>
      <c r="O160">
        <v>29.8</v>
      </c>
      <c r="P160">
        <v>30</v>
      </c>
      <c r="Q160">
        <v>28.86666666666666</v>
      </c>
      <c r="R160">
        <v>30.333333333333329</v>
      </c>
      <c r="S160">
        <v>29.733333333333331</v>
      </c>
      <c r="T160">
        <v>28.266666666666669</v>
      </c>
      <c r="U160">
        <v>29.533333333333331</v>
      </c>
      <c r="V160">
        <v>30.266666666666669</v>
      </c>
      <c r="W160">
        <v>29.266666666666669</v>
      </c>
      <c r="X160">
        <v>28.86666666666666</v>
      </c>
      <c r="Y160">
        <v>29.2</v>
      </c>
      <c r="Z160">
        <v>29.6</v>
      </c>
      <c r="AA160">
        <v>31.4</v>
      </c>
      <c r="AB160">
        <v>29.666666666666671</v>
      </c>
      <c r="AC160">
        <v>28.466666666666669</v>
      </c>
      <c r="AD160">
        <v>29.533333333333331</v>
      </c>
      <c r="AE160">
        <v>29.4</v>
      </c>
      <c r="AF160">
        <v>28.6</v>
      </c>
      <c r="AG160">
        <v>30.2</v>
      </c>
      <c r="AH160">
        <v>29.2</v>
      </c>
      <c r="AI160">
        <v>33.06666666666667</v>
      </c>
      <c r="AJ160">
        <v>30</v>
      </c>
      <c r="AK160">
        <v>29.06666666666667</v>
      </c>
      <c r="AL160">
        <v>30.266666666666669</v>
      </c>
      <c r="AM160">
        <v>28.733333333333331</v>
      </c>
      <c r="AN160">
        <v>29.533333333333331</v>
      </c>
      <c r="AP160">
        <v>29.63870967741936</v>
      </c>
    </row>
    <row r="161" spans="1:42" x14ac:dyDescent="0.2">
      <c r="A161">
        <v>3502500006</v>
      </c>
      <c r="B161" t="s">
        <v>1089</v>
      </c>
      <c r="C161" t="s">
        <v>90</v>
      </c>
      <c r="D161" t="s">
        <v>173</v>
      </c>
      <c r="E161" t="s">
        <v>147</v>
      </c>
      <c r="F161" t="s">
        <v>460</v>
      </c>
      <c r="G161" t="s">
        <v>1090</v>
      </c>
      <c r="H161" t="s">
        <v>1091</v>
      </c>
      <c r="I161" t="s">
        <v>1092</v>
      </c>
      <c r="K161">
        <v>26.35</v>
      </c>
      <c r="L161">
        <v>24.55</v>
      </c>
      <c r="M161">
        <v>28.2</v>
      </c>
      <c r="O161">
        <v>23.65</v>
      </c>
      <c r="P161">
        <v>25.25</v>
      </c>
      <c r="Q161">
        <v>25.95</v>
      </c>
      <c r="R161">
        <v>25.45</v>
      </c>
      <c r="S161">
        <v>25.2</v>
      </c>
      <c r="T161">
        <v>25.925000000000001</v>
      </c>
      <c r="U161">
        <v>25.55</v>
      </c>
      <c r="V161">
        <v>24.4</v>
      </c>
      <c r="W161">
        <v>24.65</v>
      </c>
      <c r="X161">
        <v>25.65</v>
      </c>
      <c r="Y161">
        <v>25.35</v>
      </c>
      <c r="Z161">
        <v>26.55</v>
      </c>
      <c r="AA161">
        <v>26.85</v>
      </c>
      <c r="AB161">
        <v>27.05</v>
      </c>
      <c r="AC161">
        <v>28.5</v>
      </c>
      <c r="AD161">
        <v>27.6</v>
      </c>
      <c r="AE161">
        <v>26.9</v>
      </c>
      <c r="AF161">
        <v>27.95</v>
      </c>
      <c r="AG161">
        <v>27.75</v>
      </c>
      <c r="AH161">
        <v>28.2</v>
      </c>
      <c r="AI161">
        <v>28.1</v>
      </c>
      <c r="AJ161">
        <v>25.824999999999999</v>
      </c>
      <c r="AK161">
        <v>26.274999999999999</v>
      </c>
      <c r="AL161">
        <v>26.6</v>
      </c>
      <c r="AM161">
        <v>26.05</v>
      </c>
      <c r="AN161">
        <v>26.5</v>
      </c>
      <c r="AP161">
        <v>26.304310344827591</v>
      </c>
    </row>
    <row r="162" spans="1:42" x14ac:dyDescent="0.2">
      <c r="A162">
        <v>32155010</v>
      </c>
      <c r="B162" t="s">
        <v>1093</v>
      </c>
      <c r="C162" t="s">
        <v>151</v>
      </c>
      <c r="D162" t="s">
        <v>1094</v>
      </c>
      <c r="E162" t="s">
        <v>147</v>
      </c>
      <c r="F162" t="s">
        <v>460</v>
      </c>
      <c r="G162" t="s">
        <v>1095</v>
      </c>
      <c r="H162" t="s">
        <v>1096</v>
      </c>
      <c r="I162" t="s">
        <v>1097</v>
      </c>
      <c r="J162">
        <v>28.15</v>
      </c>
      <c r="K162">
        <v>28.1</v>
      </c>
      <c r="L162">
        <v>25.75</v>
      </c>
      <c r="M162">
        <v>28.25</v>
      </c>
      <c r="N162">
        <v>30.1</v>
      </c>
      <c r="O162">
        <v>25.65</v>
      </c>
      <c r="P162">
        <v>26.3</v>
      </c>
      <c r="Q162">
        <v>24.85</v>
      </c>
      <c r="R162">
        <v>27.25</v>
      </c>
      <c r="S162">
        <v>27.6</v>
      </c>
      <c r="T162">
        <v>24.4</v>
      </c>
      <c r="U162">
        <v>26.15</v>
      </c>
      <c r="V162">
        <v>25.1</v>
      </c>
      <c r="W162">
        <v>24.35</v>
      </c>
      <c r="X162">
        <v>26.65</v>
      </c>
      <c r="Y162">
        <v>25.65</v>
      </c>
      <c r="Z162">
        <v>26.55</v>
      </c>
      <c r="AA162">
        <v>28.1</v>
      </c>
      <c r="AB162">
        <v>29.9</v>
      </c>
      <c r="AC162">
        <v>27.65</v>
      </c>
      <c r="AD162">
        <v>27.95</v>
      </c>
      <c r="AE162">
        <v>29.4</v>
      </c>
      <c r="AF162">
        <v>28.45</v>
      </c>
      <c r="AG162">
        <v>28.45</v>
      </c>
      <c r="AH162">
        <v>26.5</v>
      </c>
      <c r="AI162">
        <v>29.1</v>
      </c>
      <c r="AJ162">
        <v>26.65</v>
      </c>
      <c r="AK162">
        <v>27.15</v>
      </c>
      <c r="AL162">
        <v>25.45</v>
      </c>
      <c r="AM162">
        <v>26.1</v>
      </c>
      <c r="AN162">
        <v>27.55</v>
      </c>
      <c r="AP162">
        <v>27.072580645161299</v>
      </c>
    </row>
    <row r="163" spans="1:42" x14ac:dyDescent="0.2">
      <c r="A163">
        <v>35095110</v>
      </c>
      <c r="B163" t="s">
        <v>1098</v>
      </c>
      <c r="C163" t="s">
        <v>163</v>
      </c>
      <c r="D163" t="s">
        <v>164</v>
      </c>
      <c r="E163" t="s">
        <v>147</v>
      </c>
      <c r="F163" t="s">
        <v>460</v>
      </c>
      <c r="G163" t="s">
        <v>1099</v>
      </c>
      <c r="H163" t="s">
        <v>1100</v>
      </c>
      <c r="I163" t="s">
        <v>1101</v>
      </c>
      <c r="J163">
        <v>27.2</v>
      </c>
      <c r="K163">
        <v>25.3</v>
      </c>
      <c r="L163">
        <v>25.5</v>
      </c>
      <c r="M163">
        <v>25.65</v>
      </c>
      <c r="N163">
        <v>26</v>
      </c>
      <c r="O163">
        <v>22.65</v>
      </c>
      <c r="P163">
        <v>24.05</v>
      </c>
      <c r="Q163">
        <v>25.15</v>
      </c>
      <c r="R163">
        <v>26.15</v>
      </c>
      <c r="S163">
        <v>25.3</v>
      </c>
      <c r="T163">
        <v>24.6</v>
      </c>
      <c r="U163">
        <v>25.5</v>
      </c>
      <c r="V163">
        <v>24.6</v>
      </c>
      <c r="W163">
        <v>24.35</v>
      </c>
      <c r="X163">
        <v>25</v>
      </c>
      <c r="Y163">
        <v>25.55</v>
      </c>
      <c r="Z163">
        <v>26.5</v>
      </c>
      <c r="AA163">
        <v>26.5</v>
      </c>
      <c r="AB163">
        <v>26.55</v>
      </c>
      <c r="AC163">
        <v>27.65</v>
      </c>
      <c r="AD163">
        <v>27.2</v>
      </c>
      <c r="AE163">
        <v>26.8</v>
      </c>
      <c r="AF163">
        <v>27.3</v>
      </c>
      <c r="AG163">
        <v>26.45</v>
      </c>
      <c r="AH163">
        <v>27.3</v>
      </c>
      <c r="AI163">
        <v>26.574999999999999</v>
      </c>
      <c r="AJ163">
        <v>26.9</v>
      </c>
      <c r="AK163">
        <v>26.6</v>
      </c>
      <c r="AL163">
        <v>24.5</v>
      </c>
      <c r="AM163">
        <v>24.675000000000001</v>
      </c>
      <c r="AN163">
        <v>26.175000000000001</v>
      </c>
      <c r="AP163">
        <v>25.813709677419361</v>
      </c>
    </row>
  </sheetData>
  <autoFilter ref="A1:S159" xr:uid="{00000000-0009-0000-0000-000001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5"/>
  <dimension ref="A1:AC364"/>
  <sheetViews>
    <sheetView workbookViewId="0">
      <selection activeCell="N48" sqref="N48"/>
    </sheetView>
  </sheetViews>
  <sheetFormatPr baseColWidth="10" defaultRowHeight="12.75" x14ac:dyDescent="0.2"/>
  <cols>
    <col min="2" max="2" width="21.140625" customWidth="1"/>
    <col min="3" max="3" width="34.7109375" bestFit="1" customWidth="1"/>
  </cols>
  <sheetData>
    <row r="1" spans="1:29" ht="16.149999999999999" customHeight="1" thickBot="1" x14ac:dyDescent="0.25">
      <c r="A1" s="90" t="s">
        <v>1102</v>
      </c>
      <c r="B1" s="91"/>
      <c r="C1" s="91"/>
      <c r="D1" s="91"/>
      <c r="E1" s="91"/>
      <c r="F1" s="91"/>
      <c r="G1" s="91"/>
      <c r="H1" s="91"/>
      <c r="I1" s="89"/>
      <c r="J1" s="92" t="s">
        <v>1103</v>
      </c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89"/>
      <c r="W1" s="100" t="s">
        <v>1104</v>
      </c>
      <c r="X1" s="101"/>
      <c r="AA1" s="61" t="s">
        <v>1105</v>
      </c>
      <c r="AB1" s="61" t="s">
        <v>416</v>
      </c>
      <c r="AC1" s="61" t="s">
        <v>1106</v>
      </c>
    </row>
    <row r="2" spans="1:29" ht="24.6" customHeight="1" thickBot="1" x14ac:dyDescent="0.3">
      <c r="A2" s="1" t="s">
        <v>1107</v>
      </c>
      <c r="B2" s="2" t="s">
        <v>1108</v>
      </c>
      <c r="C2" s="2" t="s">
        <v>1109</v>
      </c>
      <c r="D2" s="2" t="s">
        <v>14</v>
      </c>
      <c r="E2" s="2" t="s">
        <v>13</v>
      </c>
      <c r="F2" s="3" t="s">
        <v>1110</v>
      </c>
      <c r="G2" s="2" t="s">
        <v>1111</v>
      </c>
      <c r="H2" s="4" t="s">
        <v>1112</v>
      </c>
      <c r="I2" s="5" t="s">
        <v>1113</v>
      </c>
      <c r="J2" s="6" t="s">
        <v>1114</v>
      </c>
      <c r="K2" s="2" t="s">
        <v>1115</v>
      </c>
      <c r="L2" s="2" t="s">
        <v>1116</v>
      </c>
      <c r="M2" s="2" t="s">
        <v>1117</v>
      </c>
      <c r="N2" s="2" t="s">
        <v>1118</v>
      </c>
      <c r="O2" s="2" t="s">
        <v>1119</v>
      </c>
      <c r="P2" s="2" t="s">
        <v>1120</v>
      </c>
      <c r="Q2" s="2" t="s">
        <v>1121</v>
      </c>
      <c r="R2" s="2" t="s">
        <v>1122</v>
      </c>
      <c r="S2" s="2" t="s">
        <v>1123</v>
      </c>
      <c r="T2" s="2" t="s">
        <v>1124</v>
      </c>
      <c r="U2" s="2" t="s">
        <v>1125</v>
      </c>
      <c r="V2" s="7" t="s">
        <v>1126</v>
      </c>
      <c r="W2" s="8" t="s">
        <v>1127</v>
      </c>
      <c r="X2" s="9" t="s">
        <v>1128</v>
      </c>
      <c r="AA2" s="62">
        <v>1</v>
      </c>
      <c r="AB2" s="63" t="s">
        <v>1129</v>
      </c>
      <c r="AC2" s="64">
        <v>31</v>
      </c>
    </row>
    <row r="3" spans="1:29" ht="13.9" customHeight="1" x14ac:dyDescent="0.25">
      <c r="A3" s="10">
        <v>48015050</v>
      </c>
      <c r="B3" s="11" t="s">
        <v>1130</v>
      </c>
      <c r="C3" s="11" t="s">
        <v>92</v>
      </c>
      <c r="D3" s="11" t="s">
        <v>94</v>
      </c>
      <c r="E3" s="11" t="s">
        <v>93</v>
      </c>
      <c r="F3" s="11">
        <v>11</v>
      </c>
      <c r="G3" s="11">
        <v>84</v>
      </c>
      <c r="H3" s="12">
        <v>-69.940916669999993</v>
      </c>
      <c r="I3" s="13">
        <v>-4.1938611100000003</v>
      </c>
      <c r="J3" s="14">
        <v>26.085173927028759</v>
      </c>
      <c r="K3" s="15">
        <v>26.108177259657939</v>
      </c>
      <c r="L3" s="15">
        <v>26.156511338615829</v>
      </c>
      <c r="M3" s="15">
        <v>26.124859303519901</v>
      </c>
      <c r="N3" s="15">
        <v>25.909813083421952</v>
      </c>
      <c r="O3" s="15">
        <v>25.398850206307088</v>
      </c>
      <c r="P3" s="15">
        <v>25.368948626045398</v>
      </c>
      <c r="Q3" s="15">
        <v>25.960296951277201</v>
      </c>
      <c r="R3" s="15">
        <v>26.375667582417581</v>
      </c>
      <c r="S3" s="15">
        <v>26.594523775388289</v>
      </c>
      <c r="T3" s="15">
        <v>26.520374529316829</v>
      </c>
      <c r="U3" s="15">
        <v>26.220827067425059</v>
      </c>
      <c r="V3" s="16">
        <v>26.068668637535151</v>
      </c>
      <c r="W3" s="17">
        <v>313</v>
      </c>
      <c r="X3" s="18">
        <v>0.86944444444444446</v>
      </c>
      <c r="AA3" s="62">
        <v>2</v>
      </c>
      <c r="AB3" s="63" t="s">
        <v>1131</v>
      </c>
      <c r="AC3" s="64">
        <v>28</v>
      </c>
    </row>
    <row r="4" spans="1:29" ht="13.9" customHeight="1" x14ac:dyDescent="0.25">
      <c r="A4" s="10">
        <v>23085030</v>
      </c>
      <c r="B4" s="11" t="s">
        <v>1132</v>
      </c>
      <c r="C4" s="11" t="s">
        <v>100</v>
      </c>
      <c r="D4" s="11" t="s">
        <v>100</v>
      </c>
      <c r="E4" s="11" t="s">
        <v>52</v>
      </c>
      <c r="F4" s="11">
        <v>1</v>
      </c>
      <c r="G4" s="11">
        <v>1712</v>
      </c>
      <c r="H4" s="12">
        <v>-75.143388889999997</v>
      </c>
      <c r="I4" s="13">
        <v>6.3762499999999998</v>
      </c>
      <c r="J4" s="14">
        <v>19.439403333976159</v>
      </c>
      <c r="K4" s="15">
        <v>19.46361247396581</v>
      </c>
      <c r="L4" s="15">
        <v>19.55994554796332</v>
      </c>
      <c r="M4" s="15">
        <v>19.638991951995749</v>
      </c>
      <c r="N4" s="15">
        <v>19.82096632486498</v>
      </c>
      <c r="O4" s="15">
        <v>19.797733017411939</v>
      </c>
      <c r="P4" s="15">
        <v>19.787197591680322</v>
      </c>
      <c r="Q4" s="15">
        <v>19.861806556333011</v>
      </c>
      <c r="R4" s="15">
        <v>19.739292288721511</v>
      </c>
      <c r="S4" s="15">
        <v>19.457461376838431</v>
      </c>
      <c r="T4" s="15">
        <v>19.441877512074068</v>
      </c>
      <c r="U4" s="15">
        <v>19.409182197421881</v>
      </c>
      <c r="V4" s="16">
        <v>19.61812251443726</v>
      </c>
      <c r="W4" s="17">
        <v>352</v>
      </c>
      <c r="X4" s="18">
        <v>0.97777777777777775</v>
      </c>
      <c r="AA4" s="62">
        <v>3</v>
      </c>
      <c r="AB4" s="63" t="s">
        <v>1133</v>
      </c>
      <c r="AC4" s="64">
        <v>31</v>
      </c>
    </row>
    <row r="5" spans="1:29" ht="13.9" customHeight="1" x14ac:dyDescent="0.25">
      <c r="A5" s="10">
        <v>26195020</v>
      </c>
      <c r="B5" s="11" t="s">
        <v>1134</v>
      </c>
      <c r="C5" s="11" t="s">
        <v>1135</v>
      </c>
      <c r="D5" s="11" t="s">
        <v>1136</v>
      </c>
      <c r="E5" s="11" t="s">
        <v>52</v>
      </c>
      <c r="F5" s="11">
        <v>1</v>
      </c>
      <c r="G5" s="11">
        <v>1180</v>
      </c>
      <c r="H5" s="12">
        <v>-75.880222220000007</v>
      </c>
      <c r="I5" s="13">
        <v>5.6909999999999998</v>
      </c>
      <c r="J5" s="14">
        <v>22.166784236257001</v>
      </c>
      <c r="K5" s="15">
        <v>22.66234600611844</v>
      </c>
      <c r="L5" s="15">
        <v>22.56953593704938</v>
      </c>
      <c r="M5" s="15">
        <v>22.221139872299929</v>
      </c>
      <c r="N5" s="15">
        <v>22.027243601967161</v>
      </c>
      <c r="O5" s="15">
        <v>21.8992523160818</v>
      </c>
      <c r="P5" s="15">
        <v>21.873026079760361</v>
      </c>
      <c r="Q5" s="15">
        <v>21.9236750128008</v>
      </c>
      <c r="R5" s="15">
        <v>21.739445162075029</v>
      </c>
      <c r="S5" s="15">
        <v>21.604312901218702</v>
      </c>
      <c r="T5" s="15">
        <v>21.611310319565469</v>
      </c>
      <c r="U5" s="15">
        <v>21.723518586483952</v>
      </c>
      <c r="V5" s="16">
        <v>22.001799169306501</v>
      </c>
      <c r="W5" s="17">
        <v>306</v>
      </c>
      <c r="X5" s="18">
        <v>0.85</v>
      </c>
      <c r="AA5" s="62">
        <v>4</v>
      </c>
      <c r="AB5" s="63" t="s">
        <v>1137</v>
      </c>
      <c r="AC5" s="64">
        <v>30</v>
      </c>
    </row>
    <row r="6" spans="1:29" ht="13.9" customHeight="1" x14ac:dyDescent="0.25">
      <c r="A6" s="10">
        <v>27025030</v>
      </c>
      <c r="B6" s="11" t="s">
        <v>1132</v>
      </c>
      <c r="C6" s="11" t="s">
        <v>1138</v>
      </c>
      <c r="D6" s="11" t="s">
        <v>1138</v>
      </c>
      <c r="E6" s="11" t="s">
        <v>52</v>
      </c>
      <c r="F6" s="11">
        <v>1</v>
      </c>
      <c r="G6" s="11">
        <v>1601</v>
      </c>
      <c r="H6" s="12">
        <v>-75.15052777999999</v>
      </c>
      <c r="I6" s="13">
        <v>7.0719166700000002</v>
      </c>
      <c r="J6" s="68">
        <v>18.696273124715201</v>
      </c>
      <c r="K6" s="15">
        <v>18.801755738148611</v>
      </c>
      <c r="L6" s="15">
        <v>18.99549542136371</v>
      </c>
      <c r="M6" s="15">
        <v>19.313351188109621</v>
      </c>
      <c r="N6" s="15">
        <v>19.641322230820069</v>
      </c>
      <c r="O6" s="15">
        <v>19.894469699088219</v>
      </c>
      <c r="P6" s="15">
        <v>19.968575497814879</v>
      </c>
      <c r="Q6" s="15">
        <v>20.010286124086939</v>
      </c>
      <c r="R6" s="15">
        <v>19.561235193823769</v>
      </c>
      <c r="S6" s="15">
        <v>19.131259923963011</v>
      </c>
      <c r="T6" s="15">
        <v>18.837092283747001</v>
      </c>
      <c r="U6" s="15">
        <v>18.749848403666501</v>
      </c>
      <c r="V6" s="16">
        <v>19.30008040244563</v>
      </c>
      <c r="W6" s="17">
        <v>312</v>
      </c>
      <c r="X6" s="18">
        <v>0.8666666666666667</v>
      </c>
      <c r="AA6" s="62">
        <v>5</v>
      </c>
      <c r="AB6" s="63" t="s">
        <v>1139</v>
      </c>
      <c r="AC6" s="64">
        <v>31</v>
      </c>
    </row>
    <row r="7" spans="1:29" ht="13.9" customHeight="1" x14ac:dyDescent="0.25">
      <c r="A7" s="10">
        <v>12015020</v>
      </c>
      <c r="B7" s="11" t="s">
        <v>1140</v>
      </c>
      <c r="C7" s="11" t="s">
        <v>97</v>
      </c>
      <c r="D7" s="11" t="s">
        <v>98</v>
      </c>
      <c r="E7" s="11" t="s">
        <v>52</v>
      </c>
      <c r="F7" s="11">
        <v>1</v>
      </c>
      <c r="G7" s="11">
        <v>43</v>
      </c>
      <c r="H7" s="12">
        <v>-76.65133333</v>
      </c>
      <c r="I7" s="13">
        <v>7.8259166699999998</v>
      </c>
      <c r="J7" s="14">
        <v>26.650863678589161</v>
      </c>
      <c r="K7" s="15">
        <v>26.862928676687279</v>
      </c>
      <c r="L7" s="15">
        <v>27.03856100014416</v>
      </c>
      <c r="M7" s="15">
        <v>27.071347525839538</v>
      </c>
      <c r="N7" s="15">
        <v>26.984341405892419</v>
      </c>
      <c r="O7" s="15">
        <v>26.879616311801801</v>
      </c>
      <c r="P7" s="15">
        <v>26.827472081212552</v>
      </c>
      <c r="Q7" s="15">
        <v>26.885476337530289</v>
      </c>
      <c r="R7" s="15">
        <v>26.682697842546961</v>
      </c>
      <c r="S7" s="15">
        <v>26.480026163250781</v>
      </c>
      <c r="T7" s="15">
        <v>26.391940185095638</v>
      </c>
      <c r="U7" s="15">
        <v>26.466597069134661</v>
      </c>
      <c r="V7" s="16">
        <v>26.768489023143768</v>
      </c>
      <c r="W7" s="17">
        <v>342</v>
      </c>
      <c r="X7" s="18">
        <v>0.95</v>
      </c>
      <c r="AA7" s="62">
        <v>6</v>
      </c>
      <c r="AB7" s="63" t="s">
        <v>1141</v>
      </c>
      <c r="AC7" s="64">
        <v>30</v>
      </c>
    </row>
    <row r="8" spans="1:29" ht="13.9" customHeight="1" x14ac:dyDescent="0.25">
      <c r="A8" s="10">
        <v>12045010</v>
      </c>
      <c r="B8" s="11" t="s">
        <v>1142</v>
      </c>
      <c r="C8" s="19" t="s">
        <v>114</v>
      </c>
      <c r="D8" s="11" t="s">
        <v>114</v>
      </c>
      <c r="E8" s="11" t="s">
        <v>52</v>
      </c>
      <c r="F8" s="11">
        <v>2</v>
      </c>
      <c r="G8" s="11">
        <v>4</v>
      </c>
      <c r="H8" s="12">
        <v>-76.431944439999995</v>
      </c>
      <c r="I8" s="13">
        <v>8.8469444399999997</v>
      </c>
      <c r="J8" s="14">
        <v>27.536241935483869</v>
      </c>
      <c r="K8" s="15">
        <v>27.836979679802951</v>
      </c>
      <c r="L8" s="15">
        <v>27.883739247311819</v>
      </c>
      <c r="M8" s="15">
        <v>28.057423076923069</v>
      </c>
      <c r="N8" s="15">
        <v>27.623097808105872</v>
      </c>
      <c r="O8" s="15">
        <v>27.793960727969338</v>
      </c>
      <c r="P8" s="15">
        <v>27.752685517058271</v>
      </c>
      <c r="Q8" s="15">
        <v>27.517114695340499</v>
      </c>
      <c r="R8" s="15">
        <v>27.293074712643669</v>
      </c>
      <c r="S8" s="15">
        <v>27.174029271206681</v>
      </c>
      <c r="T8" s="15">
        <v>27.207001563251549</v>
      </c>
      <c r="U8" s="15">
        <v>27.566788194444442</v>
      </c>
      <c r="V8" s="16">
        <v>27.603511369128501</v>
      </c>
      <c r="W8" s="17">
        <v>111</v>
      </c>
      <c r="X8" s="18">
        <v>0.92500000000000004</v>
      </c>
      <c r="AA8" s="62">
        <v>7</v>
      </c>
      <c r="AB8" s="63" t="s">
        <v>1143</v>
      </c>
      <c r="AC8" s="64">
        <v>31</v>
      </c>
    </row>
    <row r="9" spans="1:29" ht="13.9" customHeight="1" x14ac:dyDescent="0.25">
      <c r="A9" s="10">
        <v>27015090</v>
      </c>
      <c r="B9" s="11" t="s">
        <v>1132</v>
      </c>
      <c r="C9" s="11" t="s">
        <v>110</v>
      </c>
      <c r="D9" s="11" t="s">
        <v>111</v>
      </c>
      <c r="E9" s="11" t="s">
        <v>52</v>
      </c>
      <c r="F9" s="11">
        <v>1</v>
      </c>
      <c r="G9" s="11">
        <v>1453</v>
      </c>
      <c r="H9" s="12">
        <v>-75.553250000000006</v>
      </c>
      <c r="I9" s="13">
        <v>6.3196944400000001</v>
      </c>
      <c r="J9" s="14">
        <v>22.091987548293979</v>
      </c>
      <c r="K9" s="15">
        <v>22.6691609031868</v>
      </c>
      <c r="L9" s="15">
        <v>22.471452497566659</v>
      </c>
      <c r="M9" s="15">
        <v>22.361298284973842</v>
      </c>
      <c r="N9" s="15">
        <v>22.39078553896012</v>
      </c>
      <c r="O9" s="15">
        <v>22.652804851881459</v>
      </c>
      <c r="P9" s="15">
        <v>22.851790748426971</v>
      </c>
      <c r="Q9" s="15">
        <v>22.98415856403572</v>
      </c>
      <c r="R9" s="15">
        <v>22.425573372913821</v>
      </c>
      <c r="S9" s="15">
        <v>21.706254066649031</v>
      </c>
      <c r="T9" s="15">
        <v>21.524249226452511</v>
      </c>
      <c r="U9" s="15">
        <v>21.863011539370181</v>
      </c>
      <c r="V9" s="16">
        <v>22.332710595225919</v>
      </c>
      <c r="W9" s="17">
        <v>326</v>
      </c>
      <c r="X9" s="18">
        <v>0.90555555555555556</v>
      </c>
      <c r="AA9" s="62">
        <v>8</v>
      </c>
      <c r="AB9" s="63" t="s">
        <v>1144</v>
      </c>
      <c r="AC9" s="64">
        <v>31</v>
      </c>
    </row>
    <row r="10" spans="1:29" ht="13.9" customHeight="1" x14ac:dyDescent="0.25">
      <c r="A10" s="10">
        <v>26225040</v>
      </c>
      <c r="B10" s="11" t="s">
        <v>1132</v>
      </c>
      <c r="C10" s="11" t="s">
        <v>1145</v>
      </c>
      <c r="D10" s="11" t="s">
        <v>1146</v>
      </c>
      <c r="E10" s="11" t="s">
        <v>52</v>
      </c>
      <c r="F10" s="11">
        <v>1</v>
      </c>
      <c r="G10" s="11">
        <v>1650</v>
      </c>
      <c r="H10" s="12">
        <v>-75.91297222</v>
      </c>
      <c r="I10" s="13">
        <v>6.7294999999999998</v>
      </c>
      <c r="J10" s="14">
        <v>21.366581371467419</v>
      </c>
      <c r="K10" s="15">
        <v>21.601109907837639</v>
      </c>
      <c r="L10" s="15">
        <v>21.595054616828769</v>
      </c>
      <c r="M10" s="15">
        <v>21.217563960924739</v>
      </c>
      <c r="N10" s="15">
        <v>20.926444271293231</v>
      </c>
      <c r="O10" s="15">
        <v>20.879438271604901</v>
      </c>
      <c r="P10" s="15">
        <v>20.986370967741902</v>
      </c>
      <c r="Q10" s="15">
        <v>21.017987294173221</v>
      </c>
      <c r="R10" s="15">
        <v>20.846106741211969</v>
      </c>
      <c r="S10" s="15">
        <v>20.538089008363169</v>
      </c>
      <c r="T10" s="15">
        <v>20.606094599525601</v>
      </c>
      <c r="U10" s="15">
        <v>20.784936395886859</v>
      </c>
      <c r="V10" s="16">
        <v>21.030481450571621</v>
      </c>
      <c r="W10" s="17">
        <v>227</v>
      </c>
      <c r="X10" s="18">
        <v>0.9458333333333333</v>
      </c>
      <c r="AA10" s="62">
        <v>9</v>
      </c>
      <c r="AB10" s="63" t="s">
        <v>1147</v>
      </c>
      <c r="AC10" s="64">
        <v>30</v>
      </c>
    </row>
    <row r="11" spans="1:29" ht="13.9" customHeight="1" x14ac:dyDescent="0.25">
      <c r="A11" s="10">
        <v>27015260</v>
      </c>
      <c r="B11" s="11" t="s">
        <v>1140</v>
      </c>
      <c r="C11" s="11" t="s">
        <v>112</v>
      </c>
      <c r="D11" s="11" t="s">
        <v>1148</v>
      </c>
      <c r="E11" s="11" t="s">
        <v>52</v>
      </c>
      <c r="F11" s="11">
        <v>1</v>
      </c>
      <c r="G11" s="11">
        <v>1923</v>
      </c>
      <c r="H11" s="12">
        <v>-75.624666669999996</v>
      </c>
      <c r="I11" s="13">
        <v>6.0483611100000001</v>
      </c>
      <c r="J11" s="14">
        <v>18.152745212730629</v>
      </c>
      <c r="K11" s="15">
        <v>18.42009949756498</v>
      </c>
      <c r="L11" s="15">
        <v>18.44748969754751</v>
      </c>
      <c r="M11" s="15">
        <v>18.191389260497932</v>
      </c>
      <c r="N11" s="15">
        <v>18.202648516960132</v>
      </c>
      <c r="O11" s="15">
        <v>18.42621675259603</v>
      </c>
      <c r="P11" s="15">
        <v>18.492109191327739</v>
      </c>
      <c r="Q11" s="15">
        <v>18.50720543555942</v>
      </c>
      <c r="R11" s="15">
        <v>18.027767276645449</v>
      </c>
      <c r="S11" s="15">
        <v>17.809525933717701</v>
      </c>
      <c r="T11" s="15">
        <v>17.57212353847228</v>
      </c>
      <c r="U11" s="15">
        <v>17.928154155437909</v>
      </c>
      <c r="V11" s="16">
        <v>18.181456205754809</v>
      </c>
      <c r="W11" s="17">
        <v>298</v>
      </c>
      <c r="X11" s="18">
        <v>0.82777777777777772</v>
      </c>
      <c r="AA11" s="62">
        <v>10</v>
      </c>
      <c r="AB11" s="63" t="s">
        <v>1149</v>
      </c>
      <c r="AC11" s="64">
        <v>31</v>
      </c>
    </row>
    <row r="12" spans="1:29" ht="13.9" customHeight="1" x14ac:dyDescent="0.25">
      <c r="A12" s="10">
        <v>11115020</v>
      </c>
      <c r="B12" s="11" t="s">
        <v>1132</v>
      </c>
      <c r="C12" s="11" t="s">
        <v>1150</v>
      </c>
      <c r="D12" s="11" t="s">
        <v>1151</v>
      </c>
      <c r="E12" s="11" t="s">
        <v>52</v>
      </c>
      <c r="F12" s="11">
        <v>1</v>
      </c>
      <c r="G12" s="11">
        <v>1294</v>
      </c>
      <c r="H12" s="12">
        <v>-76.029666669999997</v>
      </c>
      <c r="I12" s="13">
        <v>6.7580277799999999</v>
      </c>
      <c r="J12" s="14">
        <v>21.581866441843079</v>
      </c>
      <c r="K12" s="15">
        <v>21.598938968651598</v>
      </c>
      <c r="L12" s="15">
        <v>21.686226848680811</v>
      </c>
      <c r="M12" s="15">
        <v>21.518053846071609</v>
      </c>
      <c r="N12" s="15">
        <v>21.38531367680212</v>
      </c>
      <c r="O12" s="15">
        <v>21.559921710063321</v>
      </c>
      <c r="P12" s="15">
        <v>21.597023800765712</v>
      </c>
      <c r="Q12" s="15">
        <v>21.69639501198224</v>
      </c>
      <c r="R12" s="15">
        <v>21.45574839179703</v>
      </c>
      <c r="S12" s="15">
        <v>21.0197615625348</v>
      </c>
      <c r="T12" s="15">
        <v>21.078845159566459</v>
      </c>
      <c r="U12" s="15">
        <v>21.350034410633221</v>
      </c>
      <c r="V12" s="16">
        <v>21.460677485782661</v>
      </c>
      <c r="W12" s="17">
        <v>337</v>
      </c>
      <c r="X12" s="18">
        <v>0.93611111111111112</v>
      </c>
      <c r="AA12" s="62">
        <v>11</v>
      </c>
      <c r="AB12" s="63" t="s">
        <v>1152</v>
      </c>
      <c r="AC12" s="64">
        <v>30</v>
      </c>
    </row>
    <row r="13" spans="1:29" ht="13.9" customHeight="1" x14ac:dyDescent="0.25">
      <c r="A13" s="10">
        <v>12015070</v>
      </c>
      <c r="B13" s="11" t="s">
        <v>1130</v>
      </c>
      <c r="C13" s="11" t="s">
        <v>51</v>
      </c>
      <c r="D13" s="11" t="s">
        <v>53</v>
      </c>
      <c r="E13" s="11" t="s">
        <v>52</v>
      </c>
      <c r="F13" s="11">
        <v>1</v>
      </c>
      <c r="G13" s="11">
        <v>41</v>
      </c>
      <c r="H13" s="12">
        <v>-76.717888889999998</v>
      </c>
      <c r="I13" s="13">
        <v>7.8163888899999998</v>
      </c>
      <c r="J13" s="14">
        <v>27.282793261374081</v>
      </c>
      <c r="K13" s="15">
        <v>27.339784841139512</v>
      </c>
      <c r="L13" s="15">
        <v>27.403672916051839</v>
      </c>
      <c r="M13" s="15">
        <v>27.57840570455512</v>
      </c>
      <c r="N13" s="15">
        <v>27.5829629934411</v>
      </c>
      <c r="O13" s="15">
        <v>27.68853632478632</v>
      </c>
      <c r="P13" s="15">
        <v>27.637652848402979</v>
      </c>
      <c r="Q13" s="15">
        <v>27.745849035404088</v>
      </c>
      <c r="R13" s="15">
        <v>27.412401021711371</v>
      </c>
      <c r="S13" s="15">
        <v>27.20826867240342</v>
      </c>
      <c r="T13" s="15">
        <v>27.080774341665141</v>
      </c>
      <c r="U13" s="15">
        <v>27.150424199456449</v>
      </c>
      <c r="V13" s="16">
        <v>27.425960513365951</v>
      </c>
      <c r="W13" s="17">
        <v>327</v>
      </c>
      <c r="X13" s="18">
        <v>0.90833333333333333</v>
      </c>
      <c r="AA13" s="62">
        <v>12</v>
      </c>
      <c r="AB13" s="63" t="s">
        <v>1153</v>
      </c>
      <c r="AC13" s="64">
        <v>31</v>
      </c>
    </row>
    <row r="14" spans="1:29" ht="13.9" customHeight="1" x14ac:dyDescent="0.2">
      <c r="A14" s="10">
        <v>12015060</v>
      </c>
      <c r="B14" s="11" t="s">
        <v>1132</v>
      </c>
      <c r="C14" s="11" t="s">
        <v>1154</v>
      </c>
      <c r="D14" s="11" t="s">
        <v>53</v>
      </c>
      <c r="E14" s="11" t="s">
        <v>52</v>
      </c>
      <c r="F14" s="11">
        <v>1</v>
      </c>
      <c r="G14" s="11">
        <v>39</v>
      </c>
      <c r="H14" s="12">
        <v>-76.67</v>
      </c>
      <c r="I14" s="13">
        <v>7.77</v>
      </c>
      <c r="J14" s="14">
        <v>26.63302477432628</v>
      </c>
      <c r="K14" s="15">
        <v>26.795576291378762</v>
      </c>
      <c r="L14" s="15">
        <v>26.964238690756819</v>
      </c>
      <c r="M14" s="15">
        <v>27.144452133871351</v>
      </c>
      <c r="N14" s="15">
        <v>26.991431535828799</v>
      </c>
      <c r="O14" s="15">
        <v>26.889422939602309</v>
      </c>
      <c r="P14" s="15">
        <v>26.853706723001679</v>
      </c>
      <c r="Q14" s="15">
        <v>26.85517412930399</v>
      </c>
      <c r="R14" s="15">
        <v>26.747468808155421</v>
      </c>
      <c r="S14" s="15">
        <v>26.604294593443999</v>
      </c>
      <c r="T14" s="15">
        <v>26.455185952297999</v>
      </c>
      <c r="U14" s="15">
        <v>26.506752934433841</v>
      </c>
      <c r="V14" s="16">
        <v>26.786727458866771</v>
      </c>
      <c r="W14" s="17">
        <v>228</v>
      </c>
      <c r="X14" s="18">
        <v>0.95</v>
      </c>
    </row>
    <row r="15" spans="1:29" ht="13.9" customHeight="1" x14ac:dyDescent="0.2">
      <c r="A15" s="10">
        <v>27045020</v>
      </c>
      <c r="B15" s="11" t="s">
        <v>1132</v>
      </c>
      <c r="C15" s="11" t="s">
        <v>1155</v>
      </c>
      <c r="D15" s="11" t="s">
        <v>1156</v>
      </c>
      <c r="E15" s="11" t="s">
        <v>52</v>
      </c>
      <c r="F15" s="11">
        <v>1</v>
      </c>
      <c r="G15" s="11">
        <v>72</v>
      </c>
      <c r="H15" s="12">
        <v>-74.935972220000011</v>
      </c>
      <c r="I15" s="13">
        <v>7.81172222</v>
      </c>
      <c r="J15" s="14">
        <v>27.97676827663447</v>
      </c>
      <c r="K15" s="15">
        <v>28.138512905673199</v>
      </c>
      <c r="L15" s="15">
        <v>28.222160945858409</v>
      </c>
      <c r="M15" s="15">
        <v>28.013862858438831</v>
      </c>
      <c r="N15" s="15">
        <v>27.825908299122769</v>
      </c>
      <c r="O15" s="15">
        <v>27.90341594585632</v>
      </c>
      <c r="P15" s="15">
        <v>27.91716067186151</v>
      </c>
      <c r="Q15" s="15">
        <v>27.847152652775719</v>
      </c>
      <c r="R15" s="15">
        <v>27.66878257998782</v>
      </c>
      <c r="S15" s="15">
        <v>27.68375260761697</v>
      </c>
      <c r="T15" s="15">
        <v>27.449367143457678</v>
      </c>
      <c r="U15" s="15">
        <v>27.695888897103281</v>
      </c>
      <c r="V15" s="16">
        <v>27.861894482032241</v>
      </c>
      <c r="W15" s="17">
        <v>204</v>
      </c>
      <c r="X15" s="18">
        <v>0.85</v>
      </c>
    </row>
    <row r="16" spans="1:29" ht="13.9" customHeight="1" x14ac:dyDescent="0.2">
      <c r="A16" s="10">
        <v>11025010</v>
      </c>
      <c r="B16" s="11" t="s">
        <v>1132</v>
      </c>
      <c r="C16" s="11" t="s">
        <v>1157</v>
      </c>
      <c r="D16" s="11" t="s">
        <v>1158</v>
      </c>
      <c r="E16" s="11" t="s">
        <v>52</v>
      </c>
      <c r="F16" s="11">
        <v>1</v>
      </c>
      <c r="G16" s="11">
        <v>2018</v>
      </c>
      <c r="H16" s="12">
        <v>-76.084333329999993</v>
      </c>
      <c r="I16" s="13">
        <v>5.8783055600000003</v>
      </c>
      <c r="J16" s="14">
        <v>16.896215080831261</v>
      </c>
      <c r="K16" s="15">
        <v>17.053446111486561</v>
      </c>
      <c r="L16" s="15">
        <v>17.11935063640459</v>
      </c>
      <c r="M16" s="15">
        <v>17.179943612540921</v>
      </c>
      <c r="N16" s="15">
        <v>17.151430589543921</v>
      </c>
      <c r="O16" s="15">
        <v>17.057127008048891</v>
      </c>
      <c r="P16" s="15">
        <v>17.045876657739051</v>
      </c>
      <c r="Q16" s="15">
        <v>17.031294707431179</v>
      </c>
      <c r="R16" s="15">
        <v>16.811354409759861</v>
      </c>
      <c r="S16" s="15">
        <v>16.58705828696289</v>
      </c>
      <c r="T16" s="15">
        <v>16.56831650441228</v>
      </c>
      <c r="U16" s="15">
        <v>16.79139647240606</v>
      </c>
      <c r="V16" s="16">
        <v>16.941067506463959</v>
      </c>
      <c r="W16" s="17">
        <v>347</v>
      </c>
      <c r="X16" s="18">
        <v>0.96388888888888891</v>
      </c>
    </row>
    <row r="17" spans="1:24" ht="13.9" customHeight="1" x14ac:dyDescent="0.2">
      <c r="A17" s="10">
        <v>26215010</v>
      </c>
      <c r="B17" s="11" t="s">
        <v>1132</v>
      </c>
      <c r="C17" s="11" t="s">
        <v>1159</v>
      </c>
      <c r="D17" s="11" t="s">
        <v>1160</v>
      </c>
      <c r="E17" s="11" t="s">
        <v>52</v>
      </c>
      <c r="F17" s="11">
        <v>1</v>
      </c>
      <c r="G17" s="11">
        <v>2032</v>
      </c>
      <c r="H17" s="12">
        <v>-75.919527779999996</v>
      </c>
      <c r="I17" s="13">
        <v>6.0395555600000002</v>
      </c>
      <c r="J17" s="14">
        <v>18.950974990344552</v>
      </c>
      <c r="K17" s="15">
        <v>19.24640741828885</v>
      </c>
      <c r="L17" s="15">
        <v>19.120945429320852</v>
      </c>
      <c r="M17" s="15">
        <v>18.878526487742011</v>
      </c>
      <c r="N17" s="15">
        <v>18.920508424663922</v>
      </c>
      <c r="O17" s="15">
        <v>19.22816937859341</v>
      </c>
      <c r="P17" s="15">
        <v>19.22349931125326</v>
      </c>
      <c r="Q17" s="15">
        <v>19.141609815678031</v>
      </c>
      <c r="R17" s="15">
        <v>18.826270457738971</v>
      </c>
      <c r="S17" s="15">
        <v>18.32752525232409</v>
      </c>
      <c r="T17" s="15">
        <v>18.049689122998679</v>
      </c>
      <c r="U17" s="15">
        <v>18.52292744635341</v>
      </c>
      <c r="V17" s="16">
        <v>18.869754461275001</v>
      </c>
      <c r="W17" s="17">
        <v>325</v>
      </c>
      <c r="X17" s="18">
        <v>0.90277777777777779</v>
      </c>
    </row>
    <row r="18" spans="1:24" ht="13.9" customHeight="1" x14ac:dyDescent="0.2">
      <c r="A18" s="10">
        <v>27015150</v>
      </c>
      <c r="B18" s="11" t="s">
        <v>1132</v>
      </c>
      <c r="C18" s="11" t="s">
        <v>1161</v>
      </c>
      <c r="D18" s="11" t="s">
        <v>1162</v>
      </c>
      <c r="E18" s="11" t="s">
        <v>52</v>
      </c>
      <c r="F18" s="11">
        <v>1</v>
      </c>
      <c r="G18" s="11">
        <v>1345</v>
      </c>
      <c r="H18" s="12">
        <v>-75.39716666999999</v>
      </c>
      <c r="I18" s="13">
        <v>6.4474722199999999</v>
      </c>
      <c r="J18" s="14">
        <v>22.124708141321001</v>
      </c>
      <c r="K18" s="15">
        <v>22.08685481663926</v>
      </c>
      <c r="L18" s="15">
        <v>22.138240019775019</v>
      </c>
      <c r="M18" s="15">
        <v>22.08185525755637</v>
      </c>
      <c r="N18" s="15">
        <v>22.424476190476149</v>
      </c>
      <c r="O18" s="15">
        <v>22.262604269293892</v>
      </c>
      <c r="P18" s="15">
        <v>22.237046594982051</v>
      </c>
      <c r="Q18" s="15">
        <v>22.418273189176379</v>
      </c>
      <c r="R18" s="15">
        <v>22.34284783798573</v>
      </c>
      <c r="S18" s="15">
        <v>22.17737916026622</v>
      </c>
      <c r="T18" s="15">
        <v>22.278433375904601</v>
      </c>
      <c r="U18" s="15">
        <v>22.151674859190951</v>
      </c>
      <c r="V18" s="16">
        <v>22.227032809380631</v>
      </c>
      <c r="W18" s="17">
        <v>118</v>
      </c>
      <c r="X18" s="18">
        <v>0.98333333333333328</v>
      </c>
    </row>
    <row r="19" spans="1:24" ht="13.9" customHeight="1" x14ac:dyDescent="0.2">
      <c r="A19" s="10">
        <v>26175040</v>
      </c>
      <c r="B19" s="11" t="s">
        <v>1132</v>
      </c>
      <c r="C19" s="11" t="s">
        <v>105</v>
      </c>
      <c r="D19" s="11" t="s">
        <v>106</v>
      </c>
      <c r="E19" s="11" t="s">
        <v>52</v>
      </c>
      <c r="F19" s="11">
        <v>1</v>
      </c>
      <c r="G19" s="11">
        <v>604</v>
      </c>
      <c r="H19" s="12">
        <v>-75.650972220000014</v>
      </c>
      <c r="I19" s="13">
        <v>5.8002500000000001</v>
      </c>
      <c r="J19" s="14">
        <v>26.124143369175609</v>
      </c>
      <c r="K19" s="15">
        <v>26.740929552567469</v>
      </c>
      <c r="L19" s="15">
        <v>26.723076537767959</v>
      </c>
      <c r="M19" s="15">
        <v>26.18077323937236</v>
      </c>
      <c r="N19" s="15">
        <v>25.820623382118669</v>
      </c>
      <c r="O19" s="15">
        <v>25.78173670660259</v>
      </c>
      <c r="P19" s="15">
        <v>25.886229873937381</v>
      </c>
      <c r="Q19" s="15">
        <v>26.09341273397051</v>
      </c>
      <c r="R19" s="15">
        <v>25.832923850574691</v>
      </c>
      <c r="S19" s="15">
        <v>25.484403091811242</v>
      </c>
      <c r="T19" s="15">
        <v>25.504761277595321</v>
      </c>
      <c r="U19" s="15">
        <v>25.703461909882218</v>
      </c>
      <c r="V19" s="16">
        <v>25.989706293781339</v>
      </c>
      <c r="W19" s="17">
        <v>289</v>
      </c>
      <c r="X19" s="18">
        <v>0.80277777777777781</v>
      </c>
    </row>
    <row r="20" spans="1:24" ht="13.9" customHeight="1" x14ac:dyDescent="0.2">
      <c r="A20" s="20">
        <v>11115040</v>
      </c>
      <c r="B20" s="11" t="s">
        <v>1132</v>
      </c>
      <c r="C20" s="11" t="s">
        <v>1163</v>
      </c>
      <c r="D20" s="11" t="s">
        <v>1164</v>
      </c>
      <c r="E20" s="11" t="s">
        <v>52</v>
      </c>
      <c r="F20" s="11">
        <v>1</v>
      </c>
      <c r="G20" s="11">
        <v>1396</v>
      </c>
      <c r="H20" s="12">
        <v>-76.203333329999992</v>
      </c>
      <c r="I20" s="13">
        <v>6.7779722199999997</v>
      </c>
      <c r="J20" s="14">
        <v>20.260985265815609</v>
      </c>
      <c r="K20" s="15">
        <v>20.43328736743246</v>
      </c>
      <c r="L20" s="15">
        <v>20.556791627185191</v>
      </c>
      <c r="M20" s="15">
        <v>20.462708166673661</v>
      </c>
      <c r="N20" s="15">
        <v>20.41650658531033</v>
      </c>
      <c r="O20" s="15">
        <v>20.410893351858849</v>
      </c>
      <c r="P20" s="15">
        <v>20.3491109831029</v>
      </c>
      <c r="Q20" s="15">
        <v>20.36894956182941</v>
      </c>
      <c r="R20" s="15">
        <v>20.300167562535361</v>
      </c>
      <c r="S20" s="15">
        <v>20.142025367692479</v>
      </c>
      <c r="T20" s="15">
        <v>20.078751246731109</v>
      </c>
      <c r="U20" s="15">
        <v>20.16039787056873</v>
      </c>
      <c r="V20" s="16">
        <v>20.328381246394681</v>
      </c>
      <c r="W20" s="17">
        <v>353</v>
      </c>
      <c r="X20" s="18">
        <v>0.98055555555555551</v>
      </c>
    </row>
    <row r="21" spans="1:24" ht="13.9" customHeight="1" x14ac:dyDescent="0.2">
      <c r="A21" s="10">
        <v>26195030</v>
      </c>
      <c r="B21" s="11" t="s">
        <v>1132</v>
      </c>
      <c r="C21" s="11" t="s">
        <v>1165</v>
      </c>
      <c r="D21" s="11" t="s">
        <v>1166</v>
      </c>
      <c r="E21" s="11" t="s">
        <v>52</v>
      </c>
      <c r="F21" s="11">
        <v>1</v>
      </c>
      <c r="G21" s="11">
        <v>2161</v>
      </c>
      <c r="H21" s="12">
        <v>-75.800555560000006</v>
      </c>
      <c r="I21" s="13">
        <v>5.5877222199999999</v>
      </c>
      <c r="J21" s="14">
        <v>17.180686239628589</v>
      </c>
      <c r="K21" s="15">
        <v>17.39564114025605</v>
      </c>
      <c r="L21" s="15">
        <v>17.440057538358278</v>
      </c>
      <c r="M21" s="15">
        <v>17.29257959323737</v>
      </c>
      <c r="N21" s="15">
        <v>17.219544978108289</v>
      </c>
      <c r="O21" s="15">
        <v>17.234159857011839</v>
      </c>
      <c r="P21" s="15">
        <v>17.181898513109012</v>
      </c>
      <c r="Q21" s="15">
        <v>17.084859723538241</v>
      </c>
      <c r="R21" s="15">
        <v>16.957726470483859</v>
      </c>
      <c r="S21" s="15">
        <v>16.788818595546811</v>
      </c>
      <c r="T21" s="15">
        <v>16.79272209133525</v>
      </c>
      <c r="U21" s="15">
        <v>17.012144056865939</v>
      </c>
      <c r="V21" s="16">
        <v>17.131736566456631</v>
      </c>
      <c r="W21" s="17">
        <v>287</v>
      </c>
      <c r="X21" s="18">
        <v>0.79722222222222228</v>
      </c>
    </row>
    <row r="22" spans="1:24" ht="13.9" customHeight="1" x14ac:dyDescent="0.2">
      <c r="A22" s="10">
        <v>26185020</v>
      </c>
      <c r="B22" s="11" t="s">
        <v>1132</v>
      </c>
      <c r="C22" s="11" t="s">
        <v>107</v>
      </c>
      <c r="D22" s="11" t="s">
        <v>108</v>
      </c>
      <c r="E22" s="11" t="s">
        <v>52</v>
      </c>
      <c r="F22" s="11">
        <v>1</v>
      </c>
      <c r="G22" s="11">
        <v>2408</v>
      </c>
      <c r="H22" s="12">
        <v>-75.318638890000003</v>
      </c>
      <c r="I22" s="13">
        <v>5.8863611100000002</v>
      </c>
      <c r="J22" s="14">
        <v>14.656851086254941</v>
      </c>
      <c r="K22" s="15">
        <v>14.90768072950533</v>
      </c>
      <c r="L22" s="15">
        <v>15.05666355361153</v>
      </c>
      <c r="M22" s="15">
        <v>15.20127971781303</v>
      </c>
      <c r="N22" s="15">
        <v>15.344646269223279</v>
      </c>
      <c r="O22" s="15">
        <v>15.22783365173842</v>
      </c>
      <c r="P22" s="15">
        <v>15.017929006950681</v>
      </c>
      <c r="Q22" s="15">
        <v>15.0852109133605</v>
      </c>
      <c r="R22" s="15">
        <v>14.973386973180061</v>
      </c>
      <c r="S22" s="15">
        <v>14.761222698942371</v>
      </c>
      <c r="T22" s="15">
        <v>14.63759008696708</v>
      </c>
      <c r="U22" s="15">
        <v>14.66918078271066</v>
      </c>
      <c r="V22" s="16">
        <v>14.96162295585483</v>
      </c>
      <c r="W22" s="17">
        <v>360</v>
      </c>
      <c r="X22" s="18">
        <v>1</v>
      </c>
    </row>
    <row r="23" spans="1:24" ht="13.9" customHeight="1" x14ac:dyDescent="0.2">
      <c r="A23" s="10">
        <v>27015330</v>
      </c>
      <c r="B23" s="11" t="s">
        <v>1130</v>
      </c>
      <c r="C23" s="11" t="s">
        <v>54</v>
      </c>
      <c r="D23" s="11" t="s">
        <v>55</v>
      </c>
      <c r="E23" s="11" t="s">
        <v>52</v>
      </c>
      <c r="F23" s="11">
        <v>1</v>
      </c>
      <c r="G23" s="11">
        <v>1490</v>
      </c>
      <c r="H23" s="12">
        <v>-75.59</v>
      </c>
      <c r="I23" s="13">
        <v>6.22</v>
      </c>
      <c r="J23" s="14">
        <v>23.023436534420959</v>
      </c>
      <c r="K23" s="15">
        <v>23.340606224323519</v>
      </c>
      <c r="L23" s="15">
        <v>23.074807193177591</v>
      </c>
      <c r="M23" s="15">
        <v>22.806906460562821</v>
      </c>
      <c r="N23" s="15">
        <v>22.950101038190571</v>
      </c>
      <c r="O23" s="15">
        <v>23.664186484344029</v>
      </c>
      <c r="P23" s="15">
        <v>23.983623669156199</v>
      </c>
      <c r="Q23" s="15">
        <v>23.942684331797231</v>
      </c>
      <c r="R23" s="15">
        <v>23.202496921182259</v>
      </c>
      <c r="S23" s="15">
        <v>22.205912124582859</v>
      </c>
      <c r="T23" s="15">
        <v>21.956184326419159</v>
      </c>
      <c r="U23" s="15">
        <v>22.455703987336349</v>
      </c>
      <c r="V23" s="16">
        <v>23.050554107957801</v>
      </c>
      <c r="W23" s="17">
        <v>346</v>
      </c>
      <c r="X23" s="18">
        <v>0.96111111111111114</v>
      </c>
    </row>
    <row r="24" spans="1:24" ht="13.9" customHeight="1" x14ac:dyDescent="0.2">
      <c r="A24" s="10">
        <v>12015010</v>
      </c>
      <c r="B24" s="11" t="s">
        <v>1132</v>
      </c>
      <c r="C24" s="11" t="s">
        <v>1167</v>
      </c>
      <c r="D24" s="11" t="s">
        <v>1168</v>
      </c>
      <c r="E24" s="11" t="s">
        <v>52</v>
      </c>
      <c r="F24" s="11">
        <v>1</v>
      </c>
      <c r="G24" s="11">
        <v>132</v>
      </c>
      <c r="H24" s="12">
        <v>-76.486027780000001</v>
      </c>
      <c r="I24" s="13">
        <v>7.3346666699999998</v>
      </c>
      <c r="J24" s="14">
        <v>26.146995967741908</v>
      </c>
      <c r="K24" s="15">
        <v>26.22010147913678</v>
      </c>
      <c r="L24" s="15">
        <v>26.144473003136309</v>
      </c>
      <c r="M24" s="15">
        <v>26.22957525829969</v>
      </c>
      <c r="N24" s="15">
        <v>26.029572692052572</v>
      </c>
      <c r="O24" s="15">
        <v>25.9726482191003</v>
      </c>
      <c r="P24" s="15">
        <v>25.792511094043331</v>
      </c>
      <c r="Q24" s="15">
        <v>25.84204192312443</v>
      </c>
      <c r="R24" s="15">
        <v>26.066212750106398</v>
      </c>
      <c r="S24" s="15">
        <v>25.816348988588111</v>
      </c>
      <c r="T24" s="15">
        <v>25.723962862229829</v>
      </c>
      <c r="U24" s="15">
        <v>25.812390445675369</v>
      </c>
      <c r="V24" s="16">
        <v>25.98306955693625</v>
      </c>
      <c r="W24" s="17">
        <v>109</v>
      </c>
      <c r="X24" s="18">
        <v>0.90833333333333333</v>
      </c>
    </row>
    <row r="25" spans="1:24" ht="13.9" customHeight="1" x14ac:dyDescent="0.2">
      <c r="A25" s="10">
        <v>12025030</v>
      </c>
      <c r="B25" s="11" t="s">
        <v>1132</v>
      </c>
      <c r="C25" s="11" t="s">
        <v>1169</v>
      </c>
      <c r="D25" s="11" t="s">
        <v>1170</v>
      </c>
      <c r="E25" s="11" t="s">
        <v>52</v>
      </c>
      <c r="F25" s="11">
        <v>1</v>
      </c>
      <c r="G25" s="11">
        <v>54</v>
      </c>
      <c r="H25" s="12">
        <v>-76.673361110000002</v>
      </c>
      <c r="I25" s="13">
        <v>8.5426666700000009</v>
      </c>
      <c r="J25" s="14">
        <v>26.89500179596055</v>
      </c>
      <c r="K25" s="15">
        <v>27.107566384853708</v>
      </c>
      <c r="L25" s="15">
        <v>27.409398772552599</v>
      </c>
      <c r="M25" s="15">
        <v>27.624226508421181</v>
      </c>
      <c r="N25" s="15">
        <v>27.398544894982781</v>
      </c>
      <c r="O25" s="15">
        <v>27.341955743514319</v>
      </c>
      <c r="P25" s="15">
        <v>27.306484583664719</v>
      </c>
      <c r="Q25" s="15">
        <v>27.31586055666358</v>
      </c>
      <c r="R25" s="15">
        <v>27.183480758001512</v>
      </c>
      <c r="S25" s="15">
        <v>27.20128397507413</v>
      </c>
      <c r="T25" s="15">
        <v>27.061714754756832</v>
      </c>
      <c r="U25" s="15">
        <v>26.895950103568051</v>
      </c>
      <c r="V25" s="16">
        <v>27.22845573600117</v>
      </c>
      <c r="W25" s="17">
        <v>281</v>
      </c>
      <c r="X25" s="18">
        <v>0.78055555555555556</v>
      </c>
    </row>
    <row r="26" spans="1:24" ht="13.9" customHeight="1" x14ac:dyDescent="0.2">
      <c r="A26" s="10">
        <v>23085110</v>
      </c>
      <c r="B26" s="11" t="s">
        <v>1132</v>
      </c>
      <c r="C26" s="11" t="s">
        <v>1171</v>
      </c>
      <c r="D26" s="11" t="s">
        <v>104</v>
      </c>
      <c r="E26" s="11" t="s">
        <v>52</v>
      </c>
      <c r="F26" s="11">
        <v>1</v>
      </c>
      <c r="G26" s="11">
        <v>2022</v>
      </c>
      <c r="H26" s="12">
        <v>-75.241388889999996</v>
      </c>
      <c r="I26" s="13">
        <v>6.2138888999999997</v>
      </c>
      <c r="J26" s="14">
        <v>17.800103253541359</v>
      </c>
      <c r="K26" s="15">
        <v>18.036377584602938</v>
      </c>
      <c r="L26" s="15">
        <v>18.150857432240489</v>
      </c>
      <c r="M26" s="15">
        <v>18.332145115420971</v>
      </c>
      <c r="N26" s="15">
        <v>18.736975434650621</v>
      </c>
      <c r="O26" s="15">
        <v>19.01677753789183</v>
      </c>
      <c r="P26" s="15">
        <v>18.99881106321839</v>
      </c>
      <c r="Q26" s="15">
        <v>18.948390779307498</v>
      </c>
      <c r="R26" s="15">
        <v>18.514353665342391</v>
      </c>
      <c r="S26" s="15">
        <v>17.966849004562881</v>
      </c>
      <c r="T26" s="15">
        <v>17.750484655455509</v>
      </c>
      <c r="U26" s="15">
        <v>17.803169827144799</v>
      </c>
      <c r="V26" s="16">
        <v>18.337941279448309</v>
      </c>
      <c r="W26" s="17">
        <v>341</v>
      </c>
      <c r="X26" s="18">
        <v>0.94722222222222219</v>
      </c>
    </row>
    <row r="27" spans="1:24" ht="13.9" customHeight="1" x14ac:dyDescent="0.2">
      <c r="A27" s="10">
        <v>23095010</v>
      </c>
      <c r="B27" s="11" t="s">
        <v>1142</v>
      </c>
      <c r="C27" s="11" t="s">
        <v>1172</v>
      </c>
      <c r="D27" s="11" t="s">
        <v>1173</v>
      </c>
      <c r="E27" s="11" t="s">
        <v>52</v>
      </c>
      <c r="F27" s="11">
        <v>8</v>
      </c>
      <c r="G27" s="11">
        <v>150</v>
      </c>
      <c r="H27" s="12">
        <v>-74.412222220000004</v>
      </c>
      <c r="I27" s="13">
        <v>6.4649999999999999</v>
      </c>
      <c r="J27" s="14">
        <v>28.90702800657402</v>
      </c>
      <c r="K27" s="15">
        <v>29.24548716928026</v>
      </c>
      <c r="L27" s="15">
        <v>28.833949203553608</v>
      </c>
      <c r="M27" s="15">
        <v>28.585231288876471</v>
      </c>
      <c r="N27" s="15">
        <v>28.519287201552519</v>
      </c>
      <c r="O27" s="15">
        <v>28.484081896828709</v>
      </c>
      <c r="P27" s="15">
        <v>28.726724508713382</v>
      </c>
      <c r="Q27" s="15">
        <v>28.629586648745519</v>
      </c>
      <c r="R27" s="15">
        <v>28.290570102311481</v>
      </c>
      <c r="S27" s="15">
        <v>28.003322914566098</v>
      </c>
      <c r="T27" s="15">
        <v>27.970440468988549</v>
      </c>
      <c r="U27" s="15">
        <v>28.302083947607908</v>
      </c>
      <c r="V27" s="16">
        <v>28.541482779799871</v>
      </c>
      <c r="W27" s="17">
        <v>231</v>
      </c>
      <c r="X27" s="18">
        <v>0.96250000000000002</v>
      </c>
    </row>
    <row r="28" spans="1:24" ht="13.9" customHeight="1" x14ac:dyDescent="0.2">
      <c r="A28" s="10">
        <v>23175020</v>
      </c>
      <c r="B28" s="11" t="s">
        <v>1132</v>
      </c>
      <c r="C28" s="11" t="s">
        <v>1174</v>
      </c>
      <c r="D28" s="11" t="s">
        <v>1175</v>
      </c>
      <c r="E28" s="11" t="s">
        <v>52</v>
      </c>
      <c r="F28" s="11">
        <v>1</v>
      </c>
      <c r="G28" s="11">
        <v>643</v>
      </c>
      <c r="H28" s="12">
        <v>-74.716305560000009</v>
      </c>
      <c r="I28" s="13">
        <v>7.0117500000000001</v>
      </c>
      <c r="J28" s="14">
        <v>24.922399591664021</v>
      </c>
      <c r="K28" s="15">
        <v>25.12838396477488</v>
      </c>
      <c r="L28" s="15">
        <v>24.99236472370216</v>
      </c>
      <c r="M28" s="15">
        <v>25.106676835127381</v>
      </c>
      <c r="N28" s="15">
        <v>25.014075236687169</v>
      </c>
      <c r="O28" s="15">
        <v>25.163821374363291</v>
      </c>
      <c r="P28" s="15">
        <v>25.259604081210611</v>
      </c>
      <c r="Q28" s="15">
        <v>25.351658451350659</v>
      </c>
      <c r="R28" s="15">
        <v>25.005018267174421</v>
      </c>
      <c r="S28" s="15">
        <v>24.848069660510209</v>
      </c>
      <c r="T28" s="15">
        <v>24.678796221703809</v>
      </c>
      <c r="U28" s="15">
        <v>24.82474033699993</v>
      </c>
      <c r="V28" s="16">
        <v>25.024634062105719</v>
      </c>
      <c r="W28" s="17">
        <v>307</v>
      </c>
      <c r="X28" s="18">
        <v>0.85277777777777775</v>
      </c>
    </row>
    <row r="29" spans="1:24" ht="13.9" customHeight="1" x14ac:dyDescent="0.2">
      <c r="A29" s="10">
        <v>23085270</v>
      </c>
      <c r="B29" s="11" t="s">
        <v>1130</v>
      </c>
      <c r="C29" s="11" t="s">
        <v>56</v>
      </c>
      <c r="D29" s="11" t="s">
        <v>1176</v>
      </c>
      <c r="E29" s="11" t="s">
        <v>52</v>
      </c>
      <c r="F29" s="11">
        <v>1</v>
      </c>
      <c r="G29" s="11">
        <v>2157</v>
      </c>
      <c r="H29" s="12">
        <v>-75.430000000000007</v>
      </c>
      <c r="I29" s="13">
        <v>6.17</v>
      </c>
      <c r="J29" s="14">
        <v>16.78463107156098</v>
      </c>
      <c r="K29" s="15">
        <v>17.1176488095238</v>
      </c>
      <c r="L29" s="15">
        <v>17.18008992575523</v>
      </c>
      <c r="M29" s="15">
        <v>17.265694444444431</v>
      </c>
      <c r="N29" s="15">
        <v>17.496448028673822</v>
      </c>
      <c r="O29" s="15">
        <v>17.493222222222212</v>
      </c>
      <c r="P29" s="15">
        <v>17.418351254480282</v>
      </c>
      <c r="Q29" s="15">
        <v>17.429768704357489</v>
      </c>
      <c r="R29" s="15">
        <v>17.218397988505739</v>
      </c>
      <c r="S29" s="15">
        <v>16.702332904784161</v>
      </c>
      <c r="T29" s="15">
        <v>16.557497947454831</v>
      </c>
      <c r="U29" s="15">
        <v>16.706661290322572</v>
      </c>
      <c r="V29" s="16">
        <v>17.11422871600713</v>
      </c>
      <c r="W29" s="17">
        <v>355</v>
      </c>
      <c r="X29" s="18">
        <v>0.98611111111111116</v>
      </c>
    </row>
    <row r="30" spans="1:24" ht="13.9" customHeight="1" x14ac:dyDescent="0.2">
      <c r="A30" s="10">
        <v>23085260</v>
      </c>
      <c r="B30" s="11" t="s">
        <v>1140</v>
      </c>
      <c r="C30" s="11" t="s">
        <v>1177</v>
      </c>
      <c r="D30" s="11" t="s">
        <v>1176</v>
      </c>
      <c r="E30" s="11" t="s">
        <v>52</v>
      </c>
      <c r="F30" s="11">
        <v>1</v>
      </c>
      <c r="G30" s="11">
        <v>2125</v>
      </c>
      <c r="H30" s="12">
        <v>-75.414555560000011</v>
      </c>
      <c r="I30" s="13">
        <v>6.1319166699999998</v>
      </c>
      <c r="J30" s="14">
        <v>16.836647185879659</v>
      </c>
      <c r="K30" s="15">
        <v>17.04690964959369</v>
      </c>
      <c r="L30" s="15">
        <v>17.065808426911719</v>
      </c>
      <c r="M30" s="15">
        <v>17.226460253879779</v>
      </c>
      <c r="N30" s="15">
        <v>17.340983127422351</v>
      </c>
      <c r="O30" s="15">
        <v>17.119806687565291</v>
      </c>
      <c r="P30" s="15">
        <v>17.051144128396619</v>
      </c>
      <c r="Q30" s="15">
        <v>17.084173438594309</v>
      </c>
      <c r="R30" s="15">
        <v>17.084556481481471</v>
      </c>
      <c r="S30" s="15">
        <v>16.803882274914759</v>
      </c>
      <c r="T30" s="15">
        <v>16.706183127572</v>
      </c>
      <c r="U30" s="15">
        <v>16.957374933690961</v>
      </c>
      <c r="V30" s="16">
        <v>17.026994142991889</v>
      </c>
      <c r="W30" s="17">
        <v>227</v>
      </c>
      <c r="X30" s="18">
        <v>0.9458333333333333</v>
      </c>
    </row>
    <row r="31" spans="1:24" ht="13.9" customHeight="1" x14ac:dyDescent="0.2">
      <c r="A31" s="10">
        <v>23085220</v>
      </c>
      <c r="B31" s="11" t="s">
        <v>1142</v>
      </c>
      <c r="C31" s="11" t="s">
        <v>1178</v>
      </c>
      <c r="D31" s="11" t="s">
        <v>1178</v>
      </c>
      <c r="E31" s="11" t="s">
        <v>52</v>
      </c>
      <c r="F31" s="11">
        <v>1</v>
      </c>
      <c r="G31" s="11">
        <v>1113</v>
      </c>
      <c r="H31" s="12">
        <v>-75.038916669999992</v>
      </c>
      <c r="I31" s="13">
        <v>6.1576666700000002</v>
      </c>
      <c r="J31" s="14">
        <v>22.173010998641171</v>
      </c>
      <c r="K31" s="15">
        <v>22.463533863605139</v>
      </c>
      <c r="L31" s="15">
        <v>22.52984660685993</v>
      </c>
      <c r="M31" s="15">
        <v>22.786163876054221</v>
      </c>
      <c r="N31" s="15">
        <v>23.099353332830791</v>
      </c>
      <c r="O31" s="15">
        <v>23.350674061233281</v>
      </c>
      <c r="P31" s="15">
        <v>23.276358358199271</v>
      </c>
      <c r="Q31" s="15">
        <v>23.231700852752031</v>
      </c>
      <c r="R31" s="15">
        <v>22.927653917770812</v>
      </c>
      <c r="S31" s="15">
        <v>22.358048558518099</v>
      </c>
      <c r="T31" s="15">
        <v>21.982432655870401</v>
      </c>
      <c r="U31" s="15">
        <v>22.08982570052348</v>
      </c>
      <c r="V31" s="16">
        <v>22.68905023190489</v>
      </c>
      <c r="W31" s="17">
        <v>339</v>
      </c>
      <c r="X31" s="18">
        <v>0.94166666666666665</v>
      </c>
    </row>
    <row r="32" spans="1:24" ht="13.9" customHeight="1" x14ac:dyDescent="0.2">
      <c r="A32" s="10">
        <v>23085140</v>
      </c>
      <c r="B32" s="11" t="s">
        <v>1132</v>
      </c>
      <c r="C32" s="11" t="s">
        <v>1179</v>
      </c>
      <c r="D32" s="11" t="s">
        <v>1180</v>
      </c>
      <c r="E32" s="11" t="s">
        <v>52</v>
      </c>
      <c r="F32" s="11">
        <v>1</v>
      </c>
      <c r="G32" s="11">
        <v>1325</v>
      </c>
      <c r="H32" s="12">
        <v>-75.100694439999998</v>
      </c>
      <c r="I32" s="13">
        <v>5.96380556</v>
      </c>
      <c r="J32" s="14">
        <v>21.77792167664245</v>
      </c>
      <c r="K32" s="15">
        <v>21.81939919878614</v>
      </c>
      <c r="L32" s="15">
        <v>21.731378377375538</v>
      </c>
      <c r="M32" s="15">
        <v>21.795213495104271</v>
      </c>
      <c r="N32" s="15">
        <v>21.909515611114021</v>
      </c>
      <c r="O32" s="15">
        <v>22.1432428797916</v>
      </c>
      <c r="P32" s="15">
        <v>22.14062329780791</v>
      </c>
      <c r="Q32" s="15">
        <v>22.126092187968961</v>
      </c>
      <c r="R32" s="15">
        <v>21.908820156500209</v>
      </c>
      <c r="S32" s="15">
        <v>21.589986046135181</v>
      </c>
      <c r="T32" s="15">
        <v>21.460192297529371</v>
      </c>
      <c r="U32" s="15">
        <v>21.743085574665081</v>
      </c>
      <c r="V32" s="16">
        <v>21.84545589995173</v>
      </c>
      <c r="W32" s="17">
        <v>355</v>
      </c>
      <c r="X32" s="18">
        <v>0.98611111111111116</v>
      </c>
    </row>
    <row r="33" spans="1:24" ht="13.9" customHeight="1" x14ac:dyDescent="0.2">
      <c r="A33" s="10">
        <v>23085080</v>
      </c>
      <c r="B33" s="11" t="s">
        <v>1142</v>
      </c>
      <c r="C33" s="11" t="s">
        <v>1181</v>
      </c>
      <c r="D33" s="11" t="s">
        <v>102</v>
      </c>
      <c r="E33" s="11" t="s">
        <v>52</v>
      </c>
      <c r="F33" s="11">
        <v>1</v>
      </c>
      <c r="G33" s="11">
        <v>859</v>
      </c>
      <c r="H33" s="12">
        <v>-74.836694440000002</v>
      </c>
      <c r="I33" s="13">
        <v>6.4835833300000001</v>
      </c>
      <c r="J33" s="14">
        <v>23.686442759710591</v>
      </c>
      <c r="K33" s="15">
        <v>24.063875312148941</v>
      </c>
      <c r="L33" s="15">
        <v>24.04156847087323</v>
      </c>
      <c r="M33" s="15">
        <v>23.87607977850249</v>
      </c>
      <c r="N33" s="15">
        <v>23.998723916491539</v>
      </c>
      <c r="O33" s="15">
        <v>24.06556741499007</v>
      </c>
      <c r="P33" s="15">
        <v>24.038247899717401</v>
      </c>
      <c r="Q33" s="15">
        <v>24.163939937062029</v>
      </c>
      <c r="R33" s="15">
        <v>23.891595702759091</v>
      </c>
      <c r="S33" s="15">
        <v>23.52490973164798</v>
      </c>
      <c r="T33" s="15">
        <v>23.269047520562449</v>
      </c>
      <c r="U33" s="15">
        <v>23.529623072096879</v>
      </c>
      <c r="V33" s="16">
        <v>23.845801793046888</v>
      </c>
      <c r="W33" s="17">
        <v>299</v>
      </c>
      <c r="X33" s="18">
        <v>0.8305555555555556</v>
      </c>
    </row>
    <row r="34" spans="1:24" ht="13.9" customHeight="1" x14ac:dyDescent="0.2">
      <c r="A34" s="10">
        <v>23085160</v>
      </c>
      <c r="B34" s="35" t="s">
        <v>1132</v>
      </c>
      <c r="C34" s="35" t="s">
        <v>1182</v>
      </c>
      <c r="D34" s="35" t="s">
        <v>1183</v>
      </c>
      <c r="E34" s="35" t="s">
        <v>52</v>
      </c>
      <c r="F34" s="35">
        <v>1</v>
      </c>
      <c r="G34" s="35">
        <v>1965</v>
      </c>
      <c r="H34" s="36">
        <v>-75.253555560000009</v>
      </c>
      <c r="I34" s="37">
        <v>6.3119444400000004</v>
      </c>
      <c r="J34" s="22">
        <v>17.691164546446529</v>
      </c>
      <c r="K34" s="23">
        <v>17.780487531323249</v>
      </c>
      <c r="L34" s="23">
        <v>17.864050663024301</v>
      </c>
      <c r="M34" s="23">
        <v>18.065816332454229</v>
      </c>
      <c r="N34" s="23">
        <v>18.24383310496837</v>
      </c>
      <c r="O34" s="23">
        <v>18.238416345999649</v>
      </c>
      <c r="P34" s="23">
        <v>18.0526027992228</v>
      </c>
      <c r="Q34" s="23">
        <v>18.201977919454482</v>
      </c>
      <c r="R34" s="23">
        <v>18.08675935301746</v>
      </c>
      <c r="S34" s="23">
        <v>17.832075563402771</v>
      </c>
      <c r="T34" s="23">
        <v>17.681854066776111</v>
      </c>
      <c r="U34" s="23">
        <v>17.746404509655029</v>
      </c>
      <c r="V34" s="38">
        <v>17.957120227978749</v>
      </c>
      <c r="W34" s="41">
        <v>291</v>
      </c>
      <c r="X34" s="24">
        <v>0.80833333333333335</v>
      </c>
    </row>
    <row r="35" spans="1:24" ht="13.9" customHeight="1" x14ac:dyDescent="0.2">
      <c r="A35" s="10">
        <v>27015110</v>
      </c>
      <c r="B35" s="21" t="s">
        <v>1132</v>
      </c>
      <c r="C35" s="21" t="s">
        <v>1184</v>
      </c>
      <c r="D35" s="21" t="s">
        <v>1185</v>
      </c>
      <c r="E35" s="21" t="s">
        <v>52</v>
      </c>
      <c r="F35" s="21">
        <v>1</v>
      </c>
      <c r="G35" s="21">
        <v>2652</v>
      </c>
      <c r="H35" s="42">
        <v>-75.555719170000003</v>
      </c>
      <c r="I35" s="43">
        <v>6.7800638900000001</v>
      </c>
      <c r="J35" s="44">
        <v>13.073372533855929</v>
      </c>
      <c r="K35" s="45">
        <v>13.23099542041696</v>
      </c>
      <c r="L35" s="45">
        <v>13.392109692250621</v>
      </c>
      <c r="M35" s="45">
        <v>13.63216351110156</v>
      </c>
      <c r="N35" s="45">
        <v>13.950691043840569</v>
      </c>
      <c r="O35" s="45">
        <v>13.802043023627039</v>
      </c>
      <c r="P35" s="45">
        <v>13.61849702687482</v>
      </c>
      <c r="Q35" s="45">
        <v>13.652646421950291</v>
      </c>
      <c r="R35" s="45">
        <v>13.58954668399924</v>
      </c>
      <c r="S35" s="45">
        <v>13.321804855210191</v>
      </c>
      <c r="T35" s="45">
        <v>13.08880320421796</v>
      </c>
      <c r="U35" s="45">
        <v>13.09439679353868</v>
      </c>
      <c r="V35" s="38">
        <v>13.45392251757365</v>
      </c>
      <c r="W35" s="41">
        <v>291</v>
      </c>
      <c r="X35" s="24">
        <v>0.80833333333333335</v>
      </c>
    </row>
    <row r="36" spans="1:24" ht="13.9" customHeight="1" x14ac:dyDescent="0.2">
      <c r="A36" s="10">
        <v>27015190</v>
      </c>
      <c r="B36" s="21" t="s">
        <v>1132</v>
      </c>
      <c r="C36" s="21" t="s">
        <v>1186</v>
      </c>
      <c r="D36" s="21" t="s">
        <v>1187</v>
      </c>
      <c r="E36" s="21" t="s">
        <v>52</v>
      </c>
      <c r="F36" s="21">
        <v>1</v>
      </c>
      <c r="G36" s="21">
        <v>1440</v>
      </c>
      <c r="H36" s="42">
        <v>-75.146749999999997</v>
      </c>
      <c r="I36" s="43">
        <v>6.54038889</v>
      </c>
      <c r="J36" s="22">
        <v>21.767400542274579</v>
      </c>
      <c r="K36" s="23">
        <v>22.049568596786639</v>
      </c>
      <c r="L36" s="23">
        <v>22.107641524827859</v>
      </c>
      <c r="M36" s="23">
        <v>22.019694791538779</v>
      </c>
      <c r="N36" s="23">
        <v>22.02828900943512</v>
      </c>
      <c r="O36" s="23">
        <v>22.231204313657209</v>
      </c>
      <c r="P36" s="23">
        <v>22.257338915580089</v>
      </c>
      <c r="Q36" s="23">
        <v>22.343005766493</v>
      </c>
      <c r="R36" s="23">
        <v>22.0707996087088</v>
      </c>
      <c r="S36" s="23">
        <v>21.733070192043741</v>
      </c>
      <c r="T36" s="23">
        <v>21.58886747816749</v>
      </c>
      <c r="U36" s="23">
        <v>21.564192676366051</v>
      </c>
      <c r="V36" s="38">
        <v>21.980089451323281</v>
      </c>
      <c r="W36" s="41">
        <v>334</v>
      </c>
      <c r="X36" s="24">
        <v>0.92777777777777781</v>
      </c>
    </row>
    <row r="37" spans="1:24" ht="13.9" customHeight="1" x14ac:dyDescent="0.2">
      <c r="A37" s="10">
        <v>23070020</v>
      </c>
      <c r="B37" s="35" t="s">
        <v>1188</v>
      </c>
      <c r="C37" s="35" t="s">
        <v>1189</v>
      </c>
      <c r="D37" s="35" t="s">
        <v>1190</v>
      </c>
      <c r="E37" s="35" t="s">
        <v>52</v>
      </c>
      <c r="F37" s="35">
        <v>1</v>
      </c>
      <c r="G37" s="35">
        <v>449</v>
      </c>
      <c r="H37" s="36">
        <v>-74.848361109999999</v>
      </c>
      <c r="I37" s="37">
        <v>5.8555277800000001</v>
      </c>
      <c r="J37" s="22">
        <v>25.973088141025599</v>
      </c>
      <c r="K37" s="23">
        <v>26.250903190214562</v>
      </c>
      <c r="L37" s="23">
        <v>26.380161494857369</v>
      </c>
      <c r="M37" s="23">
        <v>26.316090251170671</v>
      </c>
      <c r="N37" s="23">
        <v>26.310636489548951</v>
      </c>
      <c r="O37" s="23">
        <v>26.402707472836148</v>
      </c>
      <c r="P37" s="23">
        <v>26.754869305970281</v>
      </c>
      <c r="Q37" s="23">
        <v>26.791684794558321</v>
      </c>
      <c r="R37" s="23">
        <v>26.234962698938961</v>
      </c>
      <c r="S37" s="23">
        <v>25.74679479106598</v>
      </c>
      <c r="T37" s="23">
        <v>25.514865271068139</v>
      </c>
      <c r="U37" s="23">
        <v>25.825138250757831</v>
      </c>
      <c r="V37" s="38">
        <v>26.208491846001071</v>
      </c>
      <c r="W37" s="41">
        <v>105</v>
      </c>
      <c r="X37" s="24">
        <v>0.875</v>
      </c>
    </row>
    <row r="38" spans="1:24" ht="13.9" customHeight="1" x14ac:dyDescent="0.2">
      <c r="A38" s="10">
        <v>26175030</v>
      </c>
      <c r="B38" s="21" t="s">
        <v>1142</v>
      </c>
      <c r="C38" s="21" t="s">
        <v>1191</v>
      </c>
      <c r="D38" s="21" t="s">
        <v>1192</v>
      </c>
      <c r="E38" s="21" t="s">
        <v>52</v>
      </c>
      <c r="F38" s="21">
        <v>1</v>
      </c>
      <c r="G38" s="21">
        <v>1153</v>
      </c>
      <c r="H38" s="42">
        <v>-75.690916669999993</v>
      </c>
      <c r="I38" s="43">
        <v>5.7173333299999998</v>
      </c>
      <c r="J38" s="44">
        <v>22.858139417332961</v>
      </c>
      <c r="K38" s="45">
        <v>23.485325521079069</v>
      </c>
      <c r="L38" s="45">
        <v>23.470623655913961</v>
      </c>
      <c r="M38" s="45">
        <v>23.02889486407588</v>
      </c>
      <c r="N38" s="45">
        <v>22.708345878136189</v>
      </c>
      <c r="O38" s="45">
        <v>22.744338601532551</v>
      </c>
      <c r="P38" s="45">
        <v>22.85850828293675</v>
      </c>
      <c r="Q38" s="45">
        <v>23.080582375478912</v>
      </c>
      <c r="R38" s="45">
        <v>22.663740445048401</v>
      </c>
      <c r="S38" s="45">
        <v>22.112132894574209</v>
      </c>
      <c r="T38" s="45">
        <v>22.095761494252869</v>
      </c>
      <c r="U38" s="45">
        <v>22.318973231574169</v>
      </c>
      <c r="V38" s="38">
        <v>22.78544722182799</v>
      </c>
      <c r="W38" s="41">
        <v>357</v>
      </c>
      <c r="X38" s="24">
        <v>0.9916666666666667</v>
      </c>
    </row>
    <row r="39" spans="1:24" ht="13.9" customHeight="1" x14ac:dyDescent="0.2">
      <c r="A39" s="10">
        <v>26235030</v>
      </c>
      <c r="B39" s="21" t="s">
        <v>1132</v>
      </c>
      <c r="C39" s="21" t="s">
        <v>1193</v>
      </c>
      <c r="D39" s="21" t="s">
        <v>1194</v>
      </c>
      <c r="E39" s="21" t="s">
        <v>52</v>
      </c>
      <c r="F39" s="21">
        <v>1</v>
      </c>
      <c r="G39" s="21">
        <v>569</v>
      </c>
      <c r="H39" s="42">
        <v>-75.66594443999999</v>
      </c>
      <c r="I39" s="43">
        <v>7.03583333</v>
      </c>
      <c r="J39" s="22">
        <v>26.100107526881679</v>
      </c>
      <c r="K39" s="23">
        <v>26.892599785272161</v>
      </c>
      <c r="L39" s="23">
        <v>26.919039426523259</v>
      </c>
      <c r="M39" s="23">
        <v>26.298152983032249</v>
      </c>
      <c r="N39" s="23">
        <v>25.639145559538001</v>
      </c>
      <c r="O39" s="23">
        <v>25.344519324332509</v>
      </c>
      <c r="P39" s="23">
        <v>25.41910991636794</v>
      </c>
      <c r="Q39" s="23">
        <v>25.43478356768675</v>
      </c>
      <c r="R39" s="23">
        <v>25.02534482758616</v>
      </c>
      <c r="S39" s="23">
        <v>25.059187403993821</v>
      </c>
      <c r="T39" s="23">
        <v>25.313468253968221</v>
      </c>
      <c r="U39" s="23">
        <v>25.579677419354802</v>
      </c>
      <c r="V39" s="38">
        <v>25.75209466621147</v>
      </c>
      <c r="W39" s="41">
        <v>120</v>
      </c>
      <c r="X39" s="24">
        <v>1</v>
      </c>
    </row>
    <row r="40" spans="1:24" ht="13.9" customHeight="1" x14ac:dyDescent="0.2">
      <c r="A40" s="10">
        <v>11075010</v>
      </c>
      <c r="B40" s="35" t="s">
        <v>1132</v>
      </c>
      <c r="C40" s="35" t="s">
        <v>1195</v>
      </c>
      <c r="D40" s="35" t="s">
        <v>95</v>
      </c>
      <c r="E40" s="35" t="s">
        <v>52</v>
      </c>
      <c r="F40" s="35">
        <v>1</v>
      </c>
      <c r="G40" s="35">
        <v>1850</v>
      </c>
      <c r="H40" s="36">
        <v>-76.158055560000008</v>
      </c>
      <c r="I40" s="37">
        <v>6.3563888899999998</v>
      </c>
      <c r="J40" s="44">
        <v>16.628879422547499</v>
      </c>
      <c r="K40" s="45">
        <v>16.65589724624407</v>
      </c>
      <c r="L40" s="45">
        <v>16.887042830218348</v>
      </c>
      <c r="M40" s="45">
        <v>17.03228569946971</v>
      </c>
      <c r="N40" s="45">
        <v>17.13293790115409</v>
      </c>
      <c r="O40" s="45">
        <v>16.86098911478577</v>
      </c>
      <c r="P40" s="45">
        <v>16.734008058680491</v>
      </c>
      <c r="Q40" s="45">
        <v>16.775035772005602</v>
      </c>
      <c r="R40" s="45">
        <v>16.560002307686521</v>
      </c>
      <c r="S40" s="45">
        <v>16.558952219328638</v>
      </c>
      <c r="T40" s="45">
        <v>16.71884160264074</v>
      </c>
      <c r="U40" s="45">
        <v>16.535675737175481</v>
      </c>
      <c r="V40" s="38">
        <v>16.756712325994741</v>
      </c>
      <c r="W40" s="41">
        <v>212</v>
      </c>
      <c r="X40" s="24">
        <v>0.8833333333333333</v>
      </c>
    </row>
    <row r="41" spans="1:24" ht="13.9" customHeight="1" x14ac:dyDescent="0.2">
      <c r="A41" s="10">
        <v>11075020</v>
      </c>
      <c r="B41" s="21" t="s">
        <v>1132</v>
      </c>
      <c r="C41" s="21" t="s">
        <v>95</v>
      </c>
      <c r="D41" s="21" t="s">
        <v>95</v>
      </c>
      <c r="E41" s="21" t="s">
        <v>52</v>
      </c>
      <c r="F41" s="21">
        <v>1</v>
      </c>
      <c r="G41" s="21">
        <v>1833</v>
      </c>
      <c r="H41" s="42">
        <v>-76.143305560000002</v>
      </c>
      <c r="I41" s="43">
        <v>6.2983055600000002</v>
      </c>
      <c r="J41" s="22">
        <v>17.45307776219413</v>
      </c>
      <c r="K41" s="23">
        <v>17.58705727147219</v>
      </c>
      <c r="L41" s="23">
        <v>17.715720428316271</v>
      </c>
      <c r="M41" s="23">
        <v>17.773758122464979</v>
      </c>
      <c r="N41" s="23">
        <v>17.907751227112978</v>
      </c>
      <c r="O41" s="23">
        <v>17.811858978935401</v>
      </c>
      <c r="P41" s="23">
        <v>17.656856052108839</v>
      </c>
      <c r="Q41" s="23">
        <v>17.69892835396929</v>
      </c>
      <c r="R41" s="23">
        <v>17.481558928512911</v>
      </c>
      <c r="S41" s="23">
        <v>17.254437895100601</v>
      </c>
      <c r="T41" s="23">
        <v>17.265899728707041</v>
      </c>
      <c r="U41" s="23">
        <v>17.36562110535575</v>
      </c>
      <c r="V41" s="38">
        <v>17.581043821187539</v>
      </c>
      <c r="W41" s="41">
        <v>293</v>
      </c>
      <c r="X41" s="24">
        <v>0.81388888888888888</v>
      </c>
    </row>
    <row r="42" spans="1:24" ht="13.9" customHeight="1" x14ac:dyDescent="0.2">
      <c r="A42" s="10">
        <v>26255020</v>
      </c>
      <c r="B42" s="21" t="s">
        <v>1132</v>
      </c>
      <c r="C42" s="21" t="s">
        <v>372</v>
      </c>
      <c r="D42" s="21" t="s">
        <v>1196</v>
      </c>
      <c r="E42" s="21" t="s">
        <v>52</v>
      </c>
      <c r="F42" s="21">
        <v>1</v>
      </c>
      <c r="G42" s="21">
        <v>1131</v>
      </c>
      <c r="H42" s="42">
        <v>-75.442274999999995</v>
      </c>
      <c r="I42" s="43">
        <v>7.1572222200000004</v>
      </c>
      <c r="J42" s="22">
        <v>21.527827519823148</v>
      </c>
      <c r="K42" s="23">
        <v>21.744785702902139</v>
      </c>
      <c r="L42" s="23">
        <v>21.93795971960477</v>
      </c>
      <c r="M42" s="23">
        <v>22.0620978598458</v>
      </c>
      <c r="N42" s="23">
        <v>22.160046237460559</v>
      </c>
      <c r="O42" s="23">
        <v>22.306734369702909</v>
      </c>
      <c r="P42" s="23">
        <v>22.258516568593659</v>
      </c>
      <c r="Q42" s="23">
        <v>22.246058460875911</v>
      </c>
      <c r="R42" s="23">
        <v>22.02141621913556</v>
      </c>
      <c r="S42" s="23">
        <v>21.810540046739259</v>
      </c>
      <c r="T42" s="23">
        <v>21.702836752669061</v>
      </c>
      <c r="U42" s="23">
        <v>21.55924551913213</v>
      </c>
      <c r="V42" s="38">
        <v>21.944838748040411</v>
      </c>
      <c r="W42" s="41">
        <v>351</v>
      </c>
      <c r="X42" s="24">
        <v>0.97499999999999998</v>
      </c>
    </row>
    <row r="43" spans="1:24" ht="13.9" customHeight="1" x14ac:dyDescent="0.2">
      <c r="A43" s="10">
        <v>23105030</v>
      </c>
      <c r="B43" s="21" t="s">
        <v>1132</v>
      </c>
      <c r="C43" s="21" t="s">
        <v>1197</v>
      </c>
      <c r="D43" s="21" t="s">
        <v>1197</v>
      </c>
      <c r="E43" s="21" t="s">
        <v>52</v>
      </c>
      <c r="F43" s="21">
        <v>1</v>
      </c>
      <c r="G43" s="21">
        <v>990</v>
      </c>
      <c r="H43" s="42">
        <v>-74.796527779999991</v>
      </c>
      <c r="I43" s="43">
        <v>6.7741111099999998</v>
      </c>
      <c r="J43" s="22">
        <v>22.47573591468473</v>
      </c>
      <c r="K43" s="23">
        <v>22.824383049585251</v>
      </c>
      <c r="L43" s="23">
        <v>22.973425726802049</v>
      </c>
      <c r="M43" s="23">
        <v>22.949369289714099</v>
      </c>
      <c r="N43" s="23">
        <v>23.002301528447219</v>
      </c>
      <c r="O43" s="23">
        <v>23.138229232453352</v>
      </c>
      <c r="P43" s="23">
        <v>23.19531371096506</v>
      </c>
      <c r="Q43" s="23">
        <v>23.316079960816069</v>
      </c>
      <c r="R43" s="23">
        <v>23.042736693087878</v>
      </c>
      <c r="S43" s="23">
        <v>22.649058097626519</v>
      </c>
      <c r="T43" s="23">
        <v>22.425305587946749</v>
      </c>
      <c r="U43" s="23">
        <v>22.40559866654225</v>
      </c>
      <c r="V43" s="38">
        <v>22.866461454889269</v>
      </c>
      <c r="W43" s="41">
        <v>320</v>
      </c>
      <c r="X43" s="24">
        <v>0.88888888888888884</v>
      </c>
    </row>
    <row r="44" spans="1:24" ht="13.9" customHeight="1" x14ac:dyDescent="0.2">
      <c r="A44" s="10">
        <v>37055010</v>
      </c>
      <c r="B44" s="21" t="s">
        <v>1130</v>
      </c>
      <c r="C44" s="21" t="s">
        <v>84</v>
      </c>
      <c r="D44" s="21" t="s">
        <v>85</v>
      </c>
      <c r="E44" s="21" t="s">
        <v>85</v>
      </c>
      <c r="F44" s="21">
        <v>8</v>
      </c>
      <c r="G44" s="21">
        <v>128</v>
      </c>
      <c r="H44" s="42">
        <v>-70.738055560000006</v>
      </c>
      <c r="I44" s="43">
        <v>7.0694444399999998</v>
      </c>
      <c r="J44" s="22">
        <v>27.52419397875946</v>
      </c>
      <c r="K44" s="23">
        <v>28.542179114725531</v>
      </c>
      <c r="L44" s="23">
        <v>28.988687287869709</v>
      </c>
      <c r="M44" s="23">
        <v>27.657913777899399</v>
      </c>
      <c r="N44" s="23">
        <v>26.597615937332829</v>
      </c>
      <c r="O44" s="23">
        <v>25.887737582101799</v>
      </c>
      <c r="P44" s="23">
        <v>25.751418551476942</v>
      </c>
      <c r="Q44" s="23">
        <v>26.165451660622249</v>
      </c>
      <c r="R44" s="23">
        <v>26.623456522478399</v>
      </c>
      <c r="S44" s="23">
        <v>26.85779444357868</v>
      </c>
      <c r="T44" s="23">
        <v>26.872410600255421</v>
      </c>
      <c r="U44" s="23">
        <v>26.939195616211752</v>
      </c>
      <c r="V44" s="38">
        <v>27.034004589442681</v>
      </c>
      <c r="W44" s="41">
        <v>322</v>
      </c>
      <c r="X44" s="24">
        <v>0.89444444444444449</v>
      </c>
    </row>
    <row r="45" spans="1:24" ht="13.9" customHeight="1" x14ac:dyDescent="0.2">
      <c r="A45" s="10">
        <v>37045010</v>
      </c>
      <c r="B45" s="35" t="s">
        <v>1132</v>
      </c>
      <c r="C45" s="35" t="s">
        <v>1198</v>
      </c>
      <c r="D45" s="35" t="s">
        <v>1198</v>
      </c>
      <c r="E45" s="35" t="s">
        <v>85</v>
      </c>
      <c r="F45" s="35">
        <v>8</v>
      </c>
      <c r="G45" s="35">
        <v>148</v>
      </c>
      <c r="H45" s="36">
        <v>-71.89055556000001</v>
      </c>
      <c r="I45" s="37">
        <v>6.9463888899999997</v>
      </c>
      <c r="J45" s="22">
        <v>25.29960459691641</v>
      </c>
      <c r="K45" s="23">
        <v>26.104565070944361</v>
      </c>
      <c r="L45" s="23">
        <v>26.87041828077669</v>
      </c>
      <c r="M45" s="23">
        <v>26.062774196382101</v>
      </c>
      <c r="N45" s="23">
        <v>25.581572159421611</v>
      </c>
      <c r="O45" s="23">
        <v>25.016287507192668</v>
      </c>
      <c r="P45" s="23">
        <v>24.802478860109101</v>
      </c>
      <c r="Q45" s="23">
        <v>25.02026425508738</v>
      </c>
      <c r="R45" s="23">
        <v>25.511759897828849</v>
      </c>
      <c r="S45" s="23">
        <v>25.91281720430106</v>
      </c>
      <c r="T45" s="23">
        <v>25.827515092931741</v>
      </c>
      <c r="U45" s="23">
        <v>25.56730860077726</v>
      </c>
      <c r="V45" s="38">
        <v>25.631447143555761</v>
      </c>
      <c r="W45" s="41">
        <v>113</v>
      </c>
      <c r="X45" s="24">
        <v>0.94166666666666665</v>
      </c>
    </row>
    <row r="46" spans="1:24" ht="13.9" customHeight="1" x14ac:dyDescent="0.2">
      <c r="A46" s="10">
        <v>36025010</v>
      </c>
      <c r="B46" s="35" t="s">
        <v>1132</v>
      </c>
      <c r="C46" s="35" t="s">
        <v>258</v>
      </c>
      <c r="D46" s="35" t="s">
        <v>258</v>
      </c>
      <c r="E46" s="21" t="s">
        <v>85</v>
      </c>
      <c r="F46" s="35">
        <v>6</v>
      </c>
      <c r="G46" s="35">
        <v>350</v>
      </c>
      <c r="H46" s="36">
        <v>-71.745027780000001</v>
      </c>
      <c r="I46" s="37">
        <v>6.45619444</v>
      </c>
      <c r="J46" s="22">
        <v>26.632977323732</v>
      </c>
      <c r="K46" s="23">
        <v>26.772619247672161</v>
      </c>
      <c r="L46" s="23">
        <v>26.81554395951926</v>
      </c>
      <c r="M46" s="23">
        <v>26.503930623973691</v>
      </c>
      <c r="N46" s="23">
        <v>26.432353099563858</v>
      </c>
      <c r="O46" s="23">
        <v>26.22449870174405</v>
      </c>
      <c r="P46" s="23">
        <v>26.268180531975069</v>
      </c>
      <c r="Q46" s="23">
        <v>26.33664188279371</v>
      </c>
      <c r="R46" s="23">
        <v>26.329559919114491</v>
      </c>
      <c r="S46" s="23">
        <v>26.538243725963699</v>
      </c>
      <c r="T46" s="23">
        <v>26.583187401397321</v>
      </c>
      <c r="U46" s="23">
        <v>26.70857726005573</v>
      </c>
      <c r="V46" s="38">
        <v>26.512192806458749</v>
      </c>
      <c r="W46" s="41">
        <v>218</v>
      </c>
      <c r="X46" s="24">
        <v>0.90833333333333333</v>
      </c>
    </row>
    <row r="47" spans="1:24" ht="13.9" customHeight="1" x14ac:dyDescent="0.2">
      <c r="A47" s="10">
        <v>17025020</v>
      </c>
      <c r="B47" s="21" t="s">
        <v>1130</v>
      </c>
      <c r="C47" s="21" t="s">
        <v>23</v>
      </c>
      <c r="D47" s="21" t="s">
        <v>24</v>
      </c>
      <c r="E47" s="21" t="s">
        <v>21</v>
      </c>
      <c r="F47" s="21">
        <v>11</v>
      </c>
      <c r="G47" s="21">
        <v>7</v>
      </c>
      <c r="H47" s="42">
        <v>-81.357722219999999</v>
      </c>
      <c r="I47" s="43">
        <v>13.359500000000001</v>
      </c>
      <c r="J47" s="22">
        <v>26.86283692475844</v>
      </c>
      <c r="K47" s="23">
        <v>26.79854234909406</v>
      </c>
      <c r="L47" s="23">
        <v>27.0693399503722</v>
      </c>
      <c r="M47" s="23">
        <v>27.757413793103449</v>
      </c>
      <c r="N47" s="23">
        <v>28.20630819482016</v>
      </c>
      <c r="O47" s="23">
        <v>28.401149486688269</v>
      </c>
      <c r="P47" s="23">
        <v>28.39523388894882</v>
      </c>
      <c r="Q47" s="23">
        <v>28.542323510282561</v>
      </c>
      <c r="R47" s="23">
        <v>28.25163478260869</v>
      </c>
      <c r="S47" s="23">
        <v>27.729629390681001</v>
      </c>
      <c r="T47" s="23">
        <v>27.482931065183219</v>
      </c>
      <c r="U47" s="23">
        <v>27.230712375890899</v>
      </c>
      <c r="V47" s="38">
        <v>27.727337976035979</v>
      </c>
      <c r="W47" s="41">
        <v>303</v>
      </c>
      <c r="X47" s="24">
        <v>0.84166666666666667</v>
      </c>
    </row>
    <row r="48" spans="1:24" ht="13.9" customHeight="1" x14ac:dyDescent="0.2">
      <c r="A48" s="10">
        <v>17015010</v>
      </c>
      <c r="B48" s="21" t="s">
        <v>1130</v>
      </c>
      <c r="C48" s="21" t="s">
        <v>19</v>
      </c>
      <c r="D48" s="21" t="s">
        <v>22</v>
      </c>
      <c r="E48" s="21" t="s">
        <v>21</v>
      </c>
      <c r="F48" s="21">
        <v>11</v>
      </c>
      <c r="G48" s="21">
        <v>1</v>
      </c>
      <c r="H48" s="42">
        <v>-81.703888888888898</v>
      </c>
      <c r="I48" s="43">
        <v>12.586944444444439</v>
      </c>
      <c r="J48" s="22">
        <v>26.900081428250989</v>
      </c>
      <c r="K48" s="23">
        <v>26.81802411979881</v>
      </c>
      <c r="L48" s="23">
        <v>27.070035178547709</v>
      </c>
      <c r="M48" s="23">
        <v>27.716834941582711</v>
      </c>
      <c r="N48" s="23">
        <v>28.103697913794679</v>
      </c>
      <c r="O48" s="23">
        <v>28.226555524893229</v>
      </c>
      <c r="P48" s="23">
        <v>28.15321488897127</v>
      </c>
      <c r="Q48" s="23">
        <v>28.292205052411301</v>
      </c>
      <c r="R48" s="23">
        <v>28.19559771167529</v>
      </c>
      <c r="S48" s="23">
        <v>27.881000630194169</v>
      </c>
      <c r="T48" s="23">
        <v>27.522875136026649</v>
      </c>
      <c r="U48" s="23">
        <v>27.359646235608409</v>
      </c>
      <c r="V48" s="38">
        <v>27.68664739681293</v>
      </c>
      <c r="W48" s="41">
        <v>318</v>
      </c>
      <c r="X48" s="24">
        <v>0.8833333333333333</v>
      </c>
    </row>
    <row r="49" spans="1:24" ht="13.9" customHeight="1" x14ac:dyDescent="0.2">
      <c r="A49" s="10">
        <v>29045110</v>
      </c>
      <c r="B49" s="21" t="s">
        <v>1132</v>
      </c>
      <c r="C49" s="21" t="s">
        <v>1199</v>
      </c>
      <c r="D49" s="21" t="s">
        <v>1199</v>
      </c>
      <c r="E49" s="21" t="s">
        <v>32</v>
      </c>
      <c r="F49" s="21">
        <v>2</v>
      </c>
      <c r="G49" s="21">
        <v>20</v>
      </c>
      <c r="H49" s="42">
        <v>-75.046111109999998</v>
      </c>
      <c r="I49" s="43">
        <v>10.833888890000001</v>
      </c>
      <c r="J49" s="44">
        <v>27.65896956482138</v>
      </c>
      <c r="K49" s="45">
        <v>27.81783219682406</v>
      </c>
      <c r="L49" s="45">
        <v>28.089023297491039</v>
      </c>
      <c r="M49" s="45">
        <v>28.520879379640149</v>
      </c>
      <c r="N49" s="45">
        <v>28.384972450871341</v>
      </c>
      <c r="O49" s="45">
        <v>28.318094162382941</v>
      </c>
      <c r="P49" s="45">
        <v>28.337639454909191</v>
      </c>
      <c r="Q49" s="45">
        <v>28.31824924213716</v>
      </c>
      <c r="R49" s="45">
        <v>28.03216275777714</v>
      </c>
      <c r="S49" s="45">
        <v>27.709295288415699</v>
      </c>
      <c r="T49" s="45">
        <v>27.723765363960261</v>
      </c>
      <c r="U49" s="45">
        <v>27.765720185222289</v>
      </c>
      <c r="V49" s="38">
        <v>28.05638361203772</v>
      </c>
      <c r="W49" s="41">
        <v>298</v>
      </c>
      <c r="X49" s="24">
        <v>0.82777777777777772</v>
      </c>
    </row>
    <row r="50" spans="1:24" ht="13.9" customHeight="1" x14ac:dyDescent="0.2">
      <c r="A50" s="10">
        <v>29035080</v>
      </c>
      <c r="B50" s="21" t="s">
        <v>1142</v>
      </c>
      <c r="C50" s="21" t="s">
        <v>1200</v>
      </c>
      <c r="D50" s="21" t="s">
        <v>144</v>
      </c>
      <c r="E50" s="21" t="s">
        <v>32</v>
      </c>
      <c r="F50" s="21">
        <v>2</v>
      </c>
      <c r="G50" s="21">
        <v>10</v>
      </c>
      <c r="H50" s="42">
        <v>-74.954638889999998</v>
      </c>
      <c r="I50" s="43">
        <v>10.453583330000001</v>
      </c>
      <c r="J50" s="22">
        <v>27.7705367520179</v>
      </c>
      <c r="K50" s="23">
        <v>28.027274441076148</v>
      </c>
      <c r="L50" s="23">
        <v>28.083182264701961</v>
      </c>
      <c r="M50" s="23">
        <v>28.19190008919702</v>
      </c>
      <c r="N50" s="23">
        <v>27.90930523238216</v>
      </c>
      <c r="O50" s="23">
        <v>27.889420762108251</v>
      </c>
      <c r="P50" s="23">
        <v>27.866212358970269</v>
      </c>
      <c r="Q50" s="23">
        <v>27.80324481895045</v>
      </c>
      <c r="R50" s="23">
        <v>27.592747745358079</v>
      </c>
      <c r="S50" s="23">
        <v>27.20975891866382</v>
      </c>
      <c r="T50" s="23">
        <v>27.28063072889222</v>
      </c>
      <c r="U50" s="23">
        <v>27.509712414467241</v>
      </c>
      <c r="V50" s="38">
        <v>27.761160543898789</v>
      </c>
      <c r="W50" s="41">
        <v>315</v>
      </c>
      <c r="X50" s="24">
        <v>0.875</v>
      </c>
    </row>
    <row r="51" spans="1:24" ht="13.9" customHeight="1" x14ac:dyDescent="0.2">
      <c r="A51" s="10">
        <v>29045190</v>
      </c>
      <c r="B51" s="21" t="s">
        <v>1130</v>
      </c>
      <c r="C51" s="21" t="s">
        <v>31</v>
      </c>
      <c r="D51" s="21" t="s">
        <v>33</v>
      </c>
      <c r="E51" s="21" t="s">
        <v>32</v>
      </c>
      <c r="F51" s="21">
        <v>2</v>
      </c>
      <c r="G51" s="21">
        <v>14</v>
      </c>
      <c r="H51" s="42">
        <v>-74.779722220000011</v>
      </c>
      <c r="I51" s="43">
        <v>10.91777778</v>
      </c>
      <c r="J51" s="22">
        <v>28.52441549489933</v>
      </c>
      <c r="K51" s="23">
        <v>28.663165176670891</v>
      </c>
      <c r="L51" s="23">
        <v>29.13878932696133</v>
      </c>
      <c r="M51" s="23">
        <v>29.861730769230729</v>
      </c>
      <c r="N51" s="23">
        <v>30.041019514137751</v>
      </c>
      <c r="O51" s="23">
        <v>29.909135802469109</v>
      </c>
      <c r="P51" s="23">
        <v>29.78746898263023</v>
      </c>
      <c r="Q51" s="23">
        <v>29.925161290322539</v>
      </c>
      <c r="R51" s="23">
        <v>29.696260683760649</v>
      </c>
      <c r="S51" s="23">
        <v>29.103848566308201</v>
      </c>
      <c r="T51" s="23">
        <v>29.1169444444444</v>
      </c>
      <c r="U51" s="23">
        <v>29.040188172042981</v>
      </c>
      <c r="V51" s="38">
        <v>29.400677351989849</v>
      </c>
      <c r="W51" s="41">
        <v>309</v>
      </c>
      <c r="X51" s="24">
        <v>0.85833333333333328</v>
      </c>
    </row>
    <row r="52" spans="1:24" ht="13.9" customHeight="1" x14ac:dyDescent="0.2">
      <c r="A52" s="10">
        <v>14015080</v>
      </c>
      <c r="B52" s="21" t="s">
        <v>1130</v>
      </c>
      <c r="C52" s="21" t="s">
        <v>28</v>
      </c>
      <c r="D52" s="21" t="s">
        <v>30</v>
      </c>
      <c r="E52" s="21" t="s">
        <v>29</v>
      </c>
      <c r="F52" s="21">
        <v>2</v>
      </c>
      <c r="G52" s="21">
        <v>2</v>
      </c>
      <c r="H52" s="42">
        <v>-75.516027780000002</v>
      </c>
      <c r="I52" s="43">
        <v>10.44725</v>
      </c>
      <c r="J52" s="44">
        <v>26.94810843323857</v>
      </c>
      <c r="K52" s="45">
        <v>26.981690283942061</v>
      </c>
      <c r="L52" s="45">
        <v>27.296813721595409</v>
      </c>
      <c r="M52" s="45">
        <v>28.08155555555555</v>
      </c>
      <c r="N52" s="45">
        <v>28.618824970131421</v>
      </c>
      <c r="O52" s="45">
        <v>28.851718865638411</v>
      </c>
      <c r="P52" s="45">
        <v>28.578539316171401</v>
      </c>
      <c r="Q52" s="45">
        <v>28.663204007006499</v>
      </c>
      <c r="R52" s="45">
        <v>28.588634585621801</v>
      </c>
      <c r="S52" s="45">
        <v>28.286533664480331</v>
      </c>
      <c r="T52" s="45">
        <v>28.06099385652001</v>
      </c>
      <c r="U52" s="45">
        <v>27.548753376767831</v>
      </c>
      <c r="V52" s="38">
        <v>28.042114219722439</v>
      </c>
      <c r="W52" s="41">
        <v>350</v>
      </c>
      <c r="X52" s="24">
        <v>0.97222222222222221</v>
      </c>
    </row>
    <row r="53" spans="1:24" ht="13.9" customHeight="1" x14ac:dyDescent="0.2">
      <c r="A53" s="10">
        <v>14015030</v>
      </c>
      <c r="B53" s="21" t="s">
        <v>1142</v>
      </c>
      <c r="C53" s="21" t="s">
        <v>1201</v>
      </c>
      <c r="D53" s="21" t="s">
        <v>30</v>
      </c>
      <c r="E53" s="21" t="s">
        <v>29</v>
      </c>
      <c r="F53" s="21">
        <v>2</v>
      </c>
      <c r="G53" s="21">
        <v>1</v>
      </c>
      <c r="H53" s="42">
        <v>-75.516111109999997</v>
      </c>
      <c r="I53" s="43">
        <v>10.44722222</v>
      </c>
      <c r="J53" s="22">
        <v>26.970430534220849</v>
      </c>
      <c r="K53" s="23">
        <v>26.830910316446712</v>
      </c>
      <c r="L53" s="23">
        <v>27.03742065257693</v>
      </c>
      <c r="M53" s="23">
        <v>27.670485632183901</v>
      </c>
      <c r="N53" s="23">
        <v>28.23618279569892</v>
      </c>
      <c r="O53" s="23">
        <v>28.32217145593868</v>
      </c>
      <c r="P53" s="23">
        <v>28.168362903225791</v>
      </c>
      <c r="Q53" s="23">
        <v>28.36512544802865</v>
      </c>
      <c r="R53" s="23">
        <v>28.190273368606679</v>
      </c>
      <c r="S53" s="23">
        <v>27.876167964404871</v>
      </c>
      <c r="T53" s="23">
        <v>27.865094817910901</v>
      </c>
      <c r="U53" s="23">
        <v>27.44052767821584</v>
      </c>
      <c r="V53" s="38">
        <v>27.747762797288232</v>
      </c>
      <c r="W53" s="41">
        <v>114</v>
      </c>
      <c r="X53" s="24">
        <v>0.95</v>
      </c>
    </row>
    <row r="54" spans="1:24" ht="13.9" customHeight="1" x14ac:dyDescent="0.2">
      <c r="A54" s="10">
        <v>29015000</v>
      </c>
      <c r="B54" s="35" t="s">
        <v>1132</v>
      </c>
      <c r="C54" s="35" t="s">
        <v>1202</v>
      </c>
      <c r="D54" s="35" t="s">
        <v>138</v>
      </c>
      <c r="E54" s="35" t="s">
        <v>29</v>
      </c>
      <c r="F54" s="35">
        <v>2</v>
      </c>
      <c r="G54" s="35">
        <v>75</v>
      </c>
      <c r="H54" s="36">
        <v>-74.852222220000002</v>
      </c>
      <c r="I54" s="37">
        <v>10.064444440000001</v>
      </c>
      <c r="J54" s="44">
        <v>28.3970716286093</v>
      </c>
      <c r="K54" s="45">
        <v>28.927930198522439</v>
      </c>
      <c r="L54" s="45">
        <v>29.087436594647141</v>
      </c>
      <c r="M54" s="45">
        <v>28.96343492120414</v>
      </c>
      <c r="N54" s="45">
        <v>28.575069934878741</v>
      </c>
      <c r="O54" s="45">
        <v>28.57258149630109</v>
      </c>
      <c r="P54" s="45">
        <v>28.430959670237041</v>
      </c>
      <c r="Q54" s="45">
        <v>28.417502124868491</v>
      </c>
      <c r="R54" s="45">
        <v>27.973048706760991</v>
      </c>
      <c r="S54" s="45">
        <v>27.517592431191851</v>
      </c>
      <c r="T54" s="45">
        <v>27.614237481042402</v>
      </c>
      <c r="U54" s="45">
        <v>28.122744030795431</v>
      </c>
      <c r="V54" s="38">
        <v>28.383300768254919</v>
      </c>
      <c r="W54" s="41">
        <v>291</v>
      </c>
      <c r="X54" s="24">
        <v>0.80833333333333335</v>
      </c>
    </row>
    <row r="55" spans="1:24" ht="13.9" customHeight="1" x14ac:dyDescent="0.2">
      <c r="A55" s="10">
        <v>25025100</v>
      </c>
      <c r="B55" s="21" t="s">
        <v>1142</v>
      </c>
      <c r="C55" s="21" t="s">
        <v>1203</v>
      </c>
      <c r="D55" s="21" t="s">
        <v>1204</v>
      </c>
      <c r="E55" s="21" t="s">
        <v>29</v>
      </c>
      <c r="F55" s="21">
        <v>2</v>
      </c>
      <c r="G55" s="21">
        <v>18</v>
      </c>
      <c r="H55" s="42">
        <v>-74.845277780000004</v>
      </c>
      <c r="I55" s="43">
        <v>9.2819444400000002</v>
      </c>
      <c r="J55" s="22">
        <v>28.392317588325639</v>
      </c>
      <c r="K55" s="23">
        <v>29.096844780219769</v>
      </c>
      <c r="L55" s="23">
        <v>29.5395420837968</v>
      </c>
      <c r="M55" s="23">
        <v>29.21080357142856</v>
      </c>
      <c r="N55" s="23">
        <v>28.57362130465474</v>
      </c>
      <c r="O55" s="23">
        <v>28.927050532082848</v>
      </c>
      <c r="P55" s="23">
        <v>29.037956989247309</v>
      </c>
      <c r="Q55" s="23">
        <v>28.70269435174885</v>
      </c>
      <c r="R55" s="23">
        <v>27.980669515669511</v>
      </c>
      <c r="S55" s="23">
        <v>27.575043875911501</v>
      </c>
      <c r="T55" s="23">
        <v>27.61290640394088</v>
      </c>
      <c r="U55" s="23">
        <v>28.180841675936222</v>
      </c>
      <c r="V55" s="38">
        <v>28.569191056080221</v>
      </c>
      <c r="W55" s="41">
        <v>106</v>
      </c>
      <c r="X55" s="24">
        <v>0.8833333333333333</v>
      </c>
    </row>
    <row r="56" spans="1:24" ht="13.9" customHeight="1" x14ac:dyDescent="0.2">
      <c r="A56" s="10">
        <v>29035110</v>
      </c>
      <c r="B56" s="21" t="s">
        <v>1132</v>
      </c>
      <c r="C56" s="21" t="s">
        <v>145</v>
      </c>
      <c r="D56" s="21" t="s">
        <v>142</v>
      </c>
      <c r="E56" s="21" t="s">
        <v>29</v>
      </c>
      <c r="F56" s="21">
        <v>2</v>
      </c>
      <c r="G56" s="21">
        <v>20</v>
      </c>
      <c r="H56" s="42">
        <v>-75.258611110000004</v>
      </c>
      <c r="I56" s="43">
        <v>10.04316667</v>
      </c>
      <c r="J56" s="22">
        <v>27.696485745967809</v>
      </c>
      <c r="K56" s="23">
        <v>28.286105742897679</v>
      </c>
      <c r="L56" s="23">
        <v>28.508651272264331</v>
      </c>
      <c r="M56" s="23">
        <v>28.513904335598379</v>
      </c>
      <c r="N56" s="23">
        <v>28.148119904792821</v>
      </c>
      <c r="O56" s="23">
        <v>28.257891971485659</v>
      </c>
      <c r="P56" s="23">
        <v>28.11421982908216</v>
      </c>
      <c r="Q56" s="23">
        <v>27.95576397141701</v>
      </c>
      <c r="R56" s="23">
        <v>27.588642383345931</v>
      </c>
      <c r="S56" s="23">
        <v>27.213190091590139</v>
      </c>
      <c r="T56" s="23">
        <v>27.19017820097632</v>
      </c>
      <c r="U56" s="23">
        <v>27.27317104527619</v>
      </c>
      <c r="V56" s="38">
        <v>27.89552704122454</v>
      </c>
      <c r="W56" s="41">
        <v>292</v>
      </c>
      <c r="X56" s="24">
        <v>0.81111111111111112</v>
      </c>
    </row>
    <row r="57" spans="1:24" ht="13.9" customHeight="1" x14ac:dyDescent="0.2">
      <c r="A57" s="10">
        <v>23205020</v>
      </c>
      <c r="B57" s="21" t="s">
        <v>1132</v>
      </c>
      <c r="C57" s="21" t="s">
        <v>327</v>
      </c>
      <c r="D57" s="21" t="s">
        <v>1205</v>
      </c>
      <c r="E57" s="21" t="s">
        <v>29</v>
      </c>
      <c r="F57" s="21">
        <v>8</v>
      </c>
      <c r="G57" s="21">
        <v>165</v>
      </c>
      <c r="H57" s="42">
        <v>-73.925555560000006</v>
      </c>
      <c r="I57" s="43">
        <v>7.4749999999999996</v>
      </c>
      <c r="J57" s="22">
        <v>28.851658719491351</v>
      </c>
      <c r="K57" s="23">
        <v>29.032659721345048</v>
      </c>
      <c r="L57" s="23">
        <v>28.75834927870164</v>
      </c>
      <c r="M57" s="23">
        <v>28.30341468253966</v>
      </c>
      <c r="N57" s="23">
        <v>28.119955935641389</v>
      </c>
      <c r="O57" s="23">
        <v>28.42488238873759</v>
      </c>
      <c r="P57" s="23">
        <v>28.573537387874278</v>
      </c>
      <c r="Q57" s="23">
        <v>28.49681537062899</v>
      </c>
      <c r="R57" s="23">
        <v>28.127510724694599</v>
      </c>
      <c r="S57" s="23">
        <v>27.840201618906349</v>
      </c>
      <c r="T57" s="23">
        <v>27.934499126352549</v>
      </c>
      <c r="U57" s="23">
        <v>28.537376566555409</v>
      </c>
      <c r="V57" s="38">
        <v>28.416738460122399</v>
      </c>
      <c r="W57" s="41">
        <v>316</v>
      </c>
      <c r="X57" s="24">
        <v>0.87777777777777777</v>
      </c>
    </row>
    <row r="58" spans="1:24" ht="13.9" customHeight="1" x14ac:dyDescent="0.2">
      <c r="A58" s="10">
        <v>23205030</v>
      </c>
      <c r="B58" s="35" t="s">
        <v>1132</v>
      </c>
      <c r="C58" s="35" t="s">
        <v>1206</v>
      </c>
      <c r="D58" s="35" t="s">
        <v>1207</v>
      </c>
      <c r="E58" s="35" t="s">
        <v>29</v>
      </c>
      <c r="F58" s="35">
        <v>8</v>
      </c>
      <c r="G58" s="35">
        <v>650</v>
      </c>
      <c r="H58" s="36">
        <v>-74.059166669999996</v>
      </c>
      <c r="I58" s="37">
        <v>7.9652777800000001</v>
      </c>
      <c r="J58" s="44">
        <v>25.757113554892712</v>
      </c>
      <c r="K58" s="45">
        <v>26.364829419588698</v>
      </c>
      <c r="L58" s="45">
        <v>26.10946860534073</v>
      </c>
      <c r="M58" s="45">
        <v>25.36217616859642</v>
      </c>
      <c r="N58" s="45">
        <v>24.961692118842009</v>
      </c>
      <c r="O58" s="45">
        <v>25.315530717022419</v>
      </c>
      <c r="P58" s="45">
        <v>25.460813606975421</v>
      </c>
      <c r="Q58" s="45">
        <v>25.303033131524959</v>
      </c>
      <c r="R58" s="45">
        <v>24.853472030462392</v>
      </c>
      <c r="S58" s="45">
        <v>24.465154329314888</v>
      </c>
      <c r="T58" s="45">
        <v>24.36587938748854</v>
      </c>
      <c r="U58" s="45">
        <v>25.074601608006141</v>
      </c>
      <c r="V58" s="38">
        <v>25.28281372317128</v>
      </c>
      <c r="W58" s="41">
        <v>292</v>
      </c>
      <c r="X58" s="24">
        <v>0.81111111111111112</v>
      </c>
    </row>
    <row r="59" spans="1:24" ht="13.9" customHeight="1" x14ac:dyDescent="0.2">
      <c r="A59" s="10">
        <v>25025020</v>
      </c>
      <c r="B59" s="35" t="s">
        <v>1142</v>
      </c>
      <c r="C59" s="35" t="s">
        <v>1208</v>
      </c>
      <c r="D59" s="35" t="s">
        <v>1209</v>
      </c>
      <c r="E59" s="35" t="s">
        <v>29</v>
      </c>
      <c r="F59" s="35">
        <v>2</v>
      </c>
      <c r="G59" s="35">
        <v>25</v>
      </c>
      <c r="H59" s="36">
        <v>-74.838055560000001</v>
      </c>
      <c r="I59" s="37">
        <v>9.731666670000001</v>
      </c>
      <c r="J59" s="44">
        <v>28.826144579262191</v>
      </c>
      <c r="K59" s="45">
        <v>29.433511980494821</v>
      </c>
      <c r="L59" s="45">
        <v>29.586208617233069</v>
      </c>
      <c r="M59" s="45">
        <v>29.427776269916841</v>
      </c>
      <c r="N59" s="45">
        <v>28.878524768062629</v>
      </c>
      <c r="O59" s="45">
        <v>29.05397664998371</v>
      </c>
      <c r="P59" s="45">
        <v>29.124059562275011</v>
      </c>
      <c r="Q59" s="45">
        <v>28.555406901840708</v>
      </c>
      <c r="R59" s="45">
        <v>28.243456664251539</v>
      </c>
      <c r="S59" s="45">
        <v>27.970932034471499</v>
      </c>
      <c r="T59" s="45">
        <v>28.129700967586999</v>
      </c>
      <c r="U59" s="45">
        <v>28.43050668758681</v>
      </c>
      <c r="V59" s="38">
        <v>28.805017140247148</v>
      </c>
      <c r="W59" s="41">
        <v>281</v>
      </c>
      <c r="X59" s="24">
        <v>0.78055555555555556</v>
      </c>
    </row>
    <row r="60" spans="1:24" ht="13.9" customHeight="1" x14ac:dyDescent="0.2">
      <c r="A60" s="10">
        <v>24035330</v>
      </c>
      <c r="B60" s="21" t="s">
        <v>1140</v>
      </c>
      <c r="C60" s="21" t="s">
        <v>232</v>
      </c>
      <c r="D60" s="21" t="s">
        <v>232</v>
      </c>
      <c r="E60" s="21" t="s">
        <v>209</v>
      </c>
      <c r="F60" s="21">
        <v>6</v>
      </c>
      <c r="G60" s="21">
        <v>2150</v>
      </c>
      <c r="H60" s="42">
        <v>-72.582277779999998</v>
      </c>
      <c r="I60" s="43">
        <v>6.3289722199999998</v>
      </c>
      <c r="J60" s="22">
        <v>17.965531549246951</v>
      </c>
      <c r="K60" s="23">
        <v>18.305789525015051</v>
      </c>
      <c r="L60" s="23">
        <v>18.03275062223641</v>
      </c>
      <c r="M60" s="23">
        <v>17.419120497651591</v>
      </c>
      <c r="N60" s="23">
        <v>17.23953433531992</v>
      </c>
      <c r="O60" s="23">
        <v>17.158903711818191</v>
      </c>
      <c r="P60" s="23">
        <v>17.044537508476271</v>
      </c>
      <c r="Q60" s="23">
        <v>17.222389051882701</v>
      </c>
      <c r="R60" s="23">
        <v>17.31151636275251</v>
      </c>
      <c r="S60" s="23">
        <v>17.093359138055629</v>
      </c>
      <c r="T60" s="23">
        <v>17.054634500671099</v>
      </c>
      <c r="U60" s="23">
        <v>17.510796861800959</v>
      </c>
      <c r="V60" s="38">
        <v>17.44657197207728</v>
      </c>
      <c r="W60" s="41">
        <v>320</v>
      </c>
      <c r="X60" s="24">
        <v>0.88888888888888884</v>
      </c>
    </row>
    <row r="61" spans="1:24" ht="13.9" customHeight="1" x14ac:dyDescent="0.2">
      <c r="A61" s="10">
        <v>23125100</v>
      </c>
      <c r="B61" s="21" t="s">
        <v>1142</v>
      </c>
      <c r="C61" s="21" t="s">
        <v>207</v>
      </c>
      <c r="D61" s="21" t="s">
        <v>1210</v>
      </c>
      <c r="E61" s="21" t="s">
        <v>209</v>
      </c>
      <c r="F61" s="21">
        <v>6</v>
      </c>
      <c r="G61" s="21">
        <v>2200</v>
      </c>
      <c r="H61" s="42">
        <v>-73.943111110000004</v>
      </c>
      <c r="I61" s="43">
        <v>5.5149166699999999</v>
      </c>
      <c r="J61" s="22">
        <v>15.32327956989244</v>
      </c>
      <c r="K61" s="23">
        <v>15.37943633952251</v>
      </c>
      <c r="L61" s="23">
        <v>15.6393709677419</v>
      </c>
      <c r="M61" s="23">
        <v>16.077166666666631</v>
      </c>
      <c r="N61" s="23">
        <v>16.149559139784909</v>
      </c>
      <c r="O61" s="23">
        <v>16.202897099069471</v>
      </c>
      <c r="P61" s="23">
        <v>16.163344086021471</v>
      </c>
      <c r="Q61" s="23">
        <v>16.21673046594978</v>
      </c>
      <c r="R61" s="23">
        <v>16.238137566137532</v>
      </c>
      <c r="S61" s="23">
        <v>15.8775587415372</v>
      </c>
      <c r="T61" s="23">
        <v>15.400422401967701</v>
      </c>
      <c r="U61" s="23">
        <v>15.270123456790079</v>
      </c>
      <c r="V61" s="38">
        <v>15.828168875090141</v>
      </c>
      <c r="W61" s="41">
        <v>118</v>
      </c>
      <c r="X61" s="24">
        <v>0.98333333333333328</v>
      </c>
    </row>
    <row r="62" spans="1:24" ht="13.9" customHeight="1" x14ac:dyDescent="0.2">
      <c r="A62" s="10">
        <v>35085050</v>
      </c>
      <c r="B62" s="21" t="s">
        <v>1132</v>
      </c>
      <c r="C62" s="21" t="s">
        <v>247</v>
      </c>
      <c r="D62" s="21" t="s">
        <v>247</v>
      </c>
      <c r="E62" s="21" t="s">
        <v>209</v>
      </c>
      <c r="F62" s="21">
        <v>6</v>
      </c>
      <c r="G62" s="21">
        <v>1300</v>
      </c>
      <c r="H62" s="42">
        <v>-73.103666669999996</v>
      </c>
      <c r="I62" s="43">
        <v>5.0345000000000004</v>
      </c>
      <c r="J62" s="44">
        <v>21.95929190993126</v>
      </c>
      <c r="K62" s="45">
        <v>22.278628271416121</v>
      </c>
      <c r="L62" s="45">
        <v>21.925923756723041</v>
      </c>
      <c r="M62" s="45">
        <v>21.396908187531839</v>
      </c>
      <c r="N62" s="45">
        <v>21.065317940108269</v>
      </c>
      <c r="O62" s="45">
        <v>20.443523698027509</v>
      </c>
      <c r="P62" s="45">
        <v>20.166521223382851</v>
      </c>
      <c r="Q62" s="45">
        <v>20.406627759107511</v>
      </c>
      <c r="R62" s="45">
        <v>21.107726441384582</v>
      </c>
      <c r="S62" s="45">
        <v>21.484302258844231</v>
      </c>
      <c r="T62" s="45">
        <v>21.55256245755913</v>
      </c>
      <c r="U62" s="45">
        <v>21.561589899168911</v>
      </c>
      <c r="V62" s="38">
        <v>21.27907698359877</v>
      </c>
      <c r="W62" s="41">
        <v>337</v>
      </c>
      <c r="X62" s="24">
        <v>0.93611111111111112</v>
      </c>
    </row>
    <row r="63" spans="1:24" ht="13.9" customHeight="1" x14ac:dyDescent="0.2">
      <c r="A63" s="10">
        <v>24035420</v>
      </c>
      <c r="B63" s="21" t="s">
        <v>1132</v>
      </c>
      <c r="C63" s="21" t="s">
        <v>235</v>
      </c>
      <c r="D63" s="21" t="s">
        <v>235</v>
      </c>
      <c r="E63" s="21" t="s">
        <v>209</v>
      </c>
      <c r="F63" s="21">
        <v>6</v>
      </c>
      <c r="G63" s="21">
        <v>2643</v>
      </c>
      <c r="H63" s="42">
        <v>-72.938500000000005</v>
      </c>
      <c r="I63" s="43">
        <v>5.96225</v>
      </c>
      <c r="J63" s="22">
        <v>13.34094588207488</v>
      </c>
      <c r="K63" s="23">
        <v>13.992838586133569</v>
      </c>
      <c r="L63" s="23">
        <v>14.253621635625491</v>
      </c>
      <c r="M63" s="23">
        <v>14.346300553426961</v>
      </c>
      <c r="N63" s="23">
        <v>14.272849462365549</v>
      </c>
      <c r="O63" s="23">
        <v>13.549629629629591</v>
      </c>
      <c r="P63" s="23">
        <v>13.42031660692947</v>
      </c>
      <c r="Q63" s="23">
        <v>13.6270649143767</v>
      </c>
      <c r="R63" s="23">
        <v>13.52481481481478</v>
      </c>
      <c r="S63" s="23">
        <v>13.93105734767021</v>
      </c>
      <c r="T63" s="23">
        <v>14.17002394636012</v>
      </c>
      <c r="U63" s="23">
        <v>13.60040073675823</v>
      </c>
      <c r="V63" s="38">
        <v>13.835822009680459</v>
      </c>
      <c r="W63" s="41">
        <v>106</v>
      </c>
      <c r="X63" s="24">
        <v>0.8833333333333333</v>
      </c>
    </row>
    <row r="64" spans="1:24" ht="13.9" customHeight="1" x14ac:dyDescent="0.2">
      <c r="A64" s="10">
        <v>24035310</v>
      </c>
      <c r="B64" s="35" t="s">
        <v>1132</v>
      </c>
      <c r="C64" s="35" t="s">
        <v>231</v>
      </c>
      <c r="D64" s="35" t="s">
        <v>231</v>
      </c>
      <c r="E64" s="35" t="s">
        <v>209</v>
      </c>
      <c r="F64" s="35">
        <v>6</v>
      </c>
      <c r="G64" s="35">
        <v>2350</v>
      </c>
      <c r="H64" s="36">
        <v>-72.504722220000005</v>
      </c>
      <c r="I64" s="37">
        <v>6.54952778</v>
      </c>
      <c r="J64" s="44">
        <v>17.458852756274311</v>
      </c>
      <c r="K64" s="45">
        <v>17.5734003573568</v>
      </c>
      <c r="L64" s="45">
        <v>17.4777925978794</v>
      </c>
      <c r="M64" s="45">
        <v>17.250361130344949</v>
      </c>
      <c r="N64" s="45">
        <v>17.04346946966815</v>
      </c>
      <c r="O64" s="45">
        <v>16.907696838228041</v>
      </c>
      <c r="P64" s="45">
        <v>16.66618458320529</v>
      </c>
      <c r="Q64" s="45">
        <v>16.8647063347459</v>
      </c>
      <c r="R64" s="45">
        <v>16.778330728968012</v>
      </c>
      <c r="S64" s="45">
        <v>16.725767393923569</v>
      </c>
      <c r="T64" s="45">
        <v>16.829646393378379</v>
      </c>
      <c r="U64" s="45">
        <v>17.117596156561639</v>
      </c>
      <c r="V64" s="38">
        <v>17.057817061711201</v>
      </c>
      <c r="W64" s="41">
        <v>315</v>
      </c>
      <c r="X64" s="24">
        <v>0.875</v>
      </c>
    </row>
    <row r="65" spans="1:24" ht="13.9" customHeight="1" x14ac:dyDescent="0.2">
      <c r="A65" s="10">
        <v>24035250</v>
      </c>
      <c r="B65" s="21" t="s">
        <v>1132</v>
      </c>
      <c r="C65" s="21" t="s">
        <v>1211</v>
      </c>
      <c r="D65" s="21" t="s">
        <v>229</v>
      </c>
      <c r="E65" s="21" t="s">
        <v>209</v>
      </c>
      <c r="F65" s="21">
        <v>6</v>
      </c>
      <c r="G65" s="21">
        <v>2888</v>
      </c>
      <c r="H65" s="42">
        <v>-72.466333329999998</v>
      </c>
      <c r="I65" s="43">
        <v>6.1883333299999999</v>
      </c>
      <c r="J65" s="22">
        <v>11.612752924319841</v>
      </c>
      <c r="K65" s="23">
        <v>12.05343561392097</v>
      </c>
      <c r="L65" s="23">
        <v>12.48069398008619</v>
      </c>
      <c r="M65" s="23">
        <v>12.54980731922763</v>
      </c>
      <c r="N65" s="23">
        <v>12.447026887701121</v>
      </c>
      <c r="O65" s="23">
        <v>11.752679054066901</v>
      </c>
      <c r="P65" s="23">
        <v>11.246995369385891</v>
      </c>
      <c r="Q65" s="23">
        <v>11.348393880387549</v>
      </c>
      <c r="R65" s="23">
        <v>11.519944726573801</v>
      </c>
      <c r="S65" s="23">
        <v>11.74846290543551</v>
      </c>
      <c r="T65" s="23">
        <v>11.95022912783187</v>
      </c>
      <c r="U65" s="23">
        <v>11.6935823675388</v>
      </c>
      <c r="V65" s="38">
        <v>11.867000346373</v>
      </c>
      <c r="W65" s="41">
        <v>321</v>
      </c>
      <c r="X65" s="24">
        <v>0.89166666666666672</v>
      </c>
    </row>
    <row r="66" spans="1:24" ht="13.9" customHeight="1" x14ac:dyDescent="0.2">
      <c r="A66" s="10">
        <v>24035350</v>
      </c>
      <c r="B66" s="21" t="s">
        <v>1142</v>
      </c>
      <c r="C66" s="21" t="s">
        <v>1212</v>
      </c>
      <c r="D66" s="21" t="s">
        <v>225</v>
      </c>
      <c r="E66" s="21" t="s">
        <v>209</v>
      </c>
      <c r="F66" s="21">
        <v>6</v>
      </c>
      <c r="G66" s="21">
        <v>3265</v>
      </c>
      <c r="H66" s="42">
        <v>-73.058333329999996</v>
      </c>
      <c r="I66" s="43">
        <v>5.9011388899999986</v>
      </c>
      <c r="J66" s="22">
        <v>10.23313086308079</v>
      </c>
      <c r="K66" s="23">
        <v>10.43052461533782</v>
      </c>
      <c r="L66" s="23">
        <v>10.32834533294881</v>
      </c>
      <c r="M66" s="23">
        <v>10.15113492063491</v>
      </c>
      <c r="N66" s="23">
        <v>10.107599761051359</v>
      </c>
      <c r="O66" s="23">
        <v>9.5408304597701079</v>
      </c>
      <c r="P66" s="23">
        <v>9.1550212398778683</v>
      </c>
      <c r="Q66" s="23">
        <v>9.1396287370054452</v>
      </c>
      <c r="R66" s="23">
        <v>9.2797654707999495</v>
      </c>
      <c r="S66" s="23">
        <v>9.6446167434715786</v>
      </c>
      <c r="T66" s="23">
        <v>9.8386666666666596</v>
      </c>
      <c r="U66" s="23">
        <v>10.05491669985396</v>
      </c>
      <c r="V66" s="38">
        <v>9.8253484592082696</v>
      </c>
      <c r="W66" s="41">
        <v>115</v>
      </c>
      <c r="X66" s="24">
        <v>0.95833333333333337</v>
      </c>
    </row>
    <row r="67" spans="1:24" ht="13.9" customHeight="1" x14ac:dyDescent="0.2">
      <c r="A67" s="10">
        <v>24035120</v>
      </c>
      <c r="B67" s="21" t="s">
        <v>1140</v>
      </c>
      <c r="C67" s="21" t="s">
        <v>224</v>
      </c>
      <c r="D67" s="21" t="s">
        <v>225</v>
      </c>
      <c r="E67" s="21" t="s">
        <v>209</v>
      </c>
      <c r="F67" s="21">
        <v>6</v>
      </c>
      <c r="G67" s="21">
        <v>2485</v>
      </c>
      <c r="H67" s="42">
        <v>-73.074472220000004</v>
      </c>
      <c r="I67" s="43">
        <v>5.8024444400000004</v>
      </c>
      <c r="J67" s="22">
        <v>14.924944342402931</v>
      </c>
      <c r="K67" s="23">
        <v>15.040102788987721</v>
      </c>
      <c r="L67" s="23">
        <v>15.263367616171211</v>
      </c>
      <c r="M67" s="23">
        <v>15.39995651125235</v>
      </c>
      <c r="N67" s="23">
        <v>15.138827466064001</v>
      </c>
      <c r="O67" s="23">
        <v>14.69535898092043</v>
      </c>
      <c r="P67" s="23">
        <v>14.309357906107991</v>
      </c>
      <c r="Q67" s="23">
        <v>14.335275908930971</v>
      </c>
      <c r="R67" s="23">
        <v>14.483315594307189</v>
      </c>
      <c r="S67" s="23">
        <v>14.509560422870511</v>
      </c>
      <c r="T67" s="23">
        <v>14.86415746064694</v>
      </c>
      <c r="U67" s="23">
        <v>14.809413169824801</v>
      </c>
      <c r="V67" s="38">
        <v>14.814469847373919</v>
      </c>
      <c r="W67" s="41">
        <v>289</v>
      </c>
      <c r="X67" s="24">
        <v>0.80277777777777781</v>
      </c>
    </row>
    <row r="68" spans="1:24" ht="13.9" customHeight="1" x14ac:dyDescent="0.2">
      <c r="A68" s="10">
        <v>24035240</v>
      </c>
      <c r="B68" s="35" t="s">
        <v>1132</v>
      </c>
      <c r="C68" s="35" t="s">
        <v>1213</v>
      </c>
      <c r="D68" s="35" t="s">
        <v>588</v>
      </c>
      <c r="E68" s="35" t="s">
        <v>209</v>
      </c>
      <c r="F68" s="35">
        <v>6</v>
      </c>
      <c r="G68" s="35">
        <v>3716</v>
      </c>
      <c r="H68" s="36">
        <v>-72.375194440000001</v>
      </c>
      <c r="I68" s="37">
        <v>6.41008333</v>
      </c>
      <c r="J68" s="22">
        <v>7.3582316172499178</v>
      </c>
      <c r="K68" s="23">
        <v>7.2749547911087191</v>
      </c>
      <c r="L68" s="23">
        <v>7.1741459581908984</v>
      </c>
      <c r="M68" s="23">
        <v>6.903118129839509</v>
      </c>
      <c r="N68" s="23">
        <v>6.745519171853581</v>
      </c>
      <c r="O68" s="23">
        <v>6.7992845949964549</v>
      </c>
      <c r="P68" s="23">
        <v>6.738939049272628</v>
      </c>
      <c r="Q68" s="23">
        <v>6.801522954807206</v>
      </c>
      <c r="R68" s="23">
        <v>6.7340198413530494</v>
      </c>
      <c r="S68" s="23">
        <v>6.6711273007520218</v>
      </c>
      <c r="T68" s="23">
        <v>6.9907053662860168</v>
      </c>
      <c r="U68" s="23">
        <v>7.1865691003471852</v>
      </c>
      <c r="V68" s="38">
        <v>6.9481781563380993</v>
      </c>
      <c r="W68" s="41">
        <v>283</v>
      </c>
      <c r="X68" s="24">
        <v>0.78611111111111109</v>
      </c>
    </row>
    <row r="69" spans="1:24" ht="13.9" customHeight="1" x14ac:dyDescent="0.2">
      <c r="A69" s="10">
        <v>24035010</v>
      </c>
      <c r="B69" s="21" t="s">
        <v>1132</v>
      </c>
      <c r="C69" s="21" t="s">
        <v>1214</v>
      </c>
      <c r="D69" s="21" t="s">
        <v>1215</v>
      </c>
      <c r="E69" s="21" t="s">
        <v>209</v>
      </c>
      <c r="F69" s="21">
        <v>6</v>
      </c>
      <c r="G69" s="21">
        <v>2950</v>
      </c>
      <c r="H69" s="42">
        <v>-72.548888890000001</v>
      </c>
      <c r="I69" s="43">
        <v>6.24811111</v>
      </c>
      <c r="J69" s="22">
        <v>12.95860115133263</v>
      </c>
      <c r="K69" s="23">
        <v>12.838753627243531</v>
      </c>
      <c r="L69" s="23">
        <v>12.78023567822161</v>
      </c>
      <c r="M69" s="23">
        <v>12.778030771427471</v>
      </c>
      <c r="N69" s="23">
        <v>12.926082578902321</v>
      </c>
      <c r="O69" s="23">
        <v>12.49783716874264</v>
      </c>
      <c r="P69" s="23">
        <v>12.09245247764569</v>
      </c>
      <c r="Q69" s="23">
        <v>12.187164152430221</v>
      </c>
      <c r="R69" s="23">
        <v>12.34134474560207</v>
      </c>
      <c r="S69" s="23">
        <v>12.51738622895768</v>
      </c>
      <c r="T69" s="23">
        <v>12.63207444646492</v>
      </c>
      <c r="U69" s="23">
        <v>13.09520884655136</v>
      </c>
      <c r="V69" s="38">
        <v>12.637097656126841</v>
      </c>
      <c r="W69" s="41">
        <v>306</v>
      </c>
      <c r="X69" s="24">
        <v>0.85</v>
      </c>
    </row>
    <row r="70" spans="1:24" ht="13.9" customHeight="1" x14ac:dyDescent="0.2">
      <c r="A70" s="10">
        <v>35075040</v>
      </c>
      <c r="B70" s="21" t="s">
        <v>1142</v>
      </c>
      <c r="C70" s="21" t="s">
        <v>1216</v>
      </c>
      <c r="D70" s="21" t="s">
        <v>244</v>
      </c>
      <c r="E70" s="21" t="s">
        <v>209</v>
      </c>
      <c r="F70" s="21">
        <v>6</v>
      </c>
      <c r="G70" s="21">
        <v>1700</v>
      </c>
      <c r="H70" s="42">
        <v>-73.316749999999999</v>
      </c>
      <c r="I70" s="43">
        <v>4.9743611100000003</v>
      </c>
      <c r="J70" s="22">
        <v>17.64611082241462</v>
      </c>
      <c r="K70" s="23">
        <v>18.025639980261211</v>
      </c>
      <c r="L70" s="23">
        <v>17.97216424245633</v>
      </c>
      <c r="M70" s="23">
        <v>17.714934974397821</v>
      </c>
      <c r="N70" s="23">
        <v>17.456005006763782</v>
      </c>
      <c r="O70" s="23">
        <v>16.806875849824351</v>
      </c>
      <c r="P70" s="23">
        <v>16.37969626110208</v>
      </c>
      <c r="Q70" s="23">
        <v>16.69989368729069</v>
      </c>
      <c r="R70" s="23">
        <v>17.236627506814891</v>
      </c>
      <c r="S70" s="23">
        <v>17.634442842433899</v>
      </c>
      <c r="T70" s="23">
        <v>17.82191190152561</v>
      </c>
      <c r="U70" s="23">
        <v>17.650896592040699</v>
      </c>
      <c r="V70" s="38">
        <v>17.420433305610501</v>
      </c>
      <c r="W70" s="41">
        <v>316</v>
      </c>
      <c r="X70" s="24">
        <v>0.87777777777777777</v>
      </c>
    </row>
    <row r="71" spans="1:24" ht="13.9" customHeight="1" x14ac:dyDescent="0.2">
      <c r="A71" s="10">
        <v>35085040</v>
      </c>
      <c r="B71" s="21" t="s">
        <v>1132</v>
      </c>
      <c r="C71" s="21" t="s">
        <v>1217</v>
      </c>
      <c r="D71" s="21" t="s">
        <v>1218</v>
      </c>
      <c r="E71" s="21" t="s">
        <v>209</v>
      </c>
      <c r="F71" s="21">
        <v>6</v>
      </c>
      <c r="G71" s="21">
        <v>1640</v>
      </c>
      <c r="H71" s="42">
        <v>-73.144777779999998</v>
      </c>
      <c r="I71" s="43">
        <v>5.1925555599999997</v>
      </c>
      <c r="J71" s="22">
        <v>19.31427564868423</v>
      </c>
      <c r="K71" s="23">
        <v>19.843538135138932</v>
      </c>
      <c r="L71" s="23">
        <v>19.673452413578129</v>
      </c>
      <c r="M71" s="23">
        <v>19.37850139948338</v>
      </c>
      <c r="N71" s="23">
        <v>19.089016215548121</v>
      </c>
      <c r="O71" s="23">
        <v>18.462691646901391</v>
      </c>
      <c r="P71" s="23">
        <v>18.124387467556531</v>
      </c>
      <c r="Q71" s="23">
        <v>18.084103151649959</v>
      </c>
      <c r="R71" s="23">
        <v>18.656653384418881</v>
      </c>
      <c r="S71" s="23">
        <v>18.982990988223222</v>
      </c>
      <c r="T71" s="23">
        <v>19.166754812078072</v>
      </c>
      <c r="U71" s="23">
        <v>19.167803170750862</v>
      </c>
      <c r="V71" s="38">
        <v>18.99534736950098</v>
      </c>
      <c r="W71" s="41">
        <v>291</v>
      </c>
      <c r="X71" s="24">
        <v>0.80833333333333335</v>
      </c>
    </row>
    <row r="72" spans="1:24" ht="13.9" customHeight="1" x14ac:dyDescent="0.2">
      <c r="A72" s="10">
        <v>24035150</v>
      </c>
      <c r="B72" s="21" t="s">
        <v>1142</v>
      </c>
      <c r="C72" s="21" t="s">
        <v>1219</v>
      </c>
      <c r="D72" s="21" t="s">
        <v>1220</v>
      </c>
      <c r="E72" s="21" t="s">
        <v>209</v>
      </c>
      <c r="F72" s="21">
        <v>6</v>
      </c>
      <c r="G72" s="21">
        <v>2530</v>
      </c>
      <c r="H72" s="42">
        <v>-72.894305560000006</v>
      </c>
      <c r="I72" s="43">
        <v>5.7815833300000001</v>
      </c>
      <c r="J72" s="22">
        <v>17.03540511170424</v>
      </c>
      <c r="K72" s="23">
        <v>17.17363178835895</v>
      </c>
      <c r="L72" s="23">
        <v>17.05055851138107</v>
      </c>
      <c r="M72" s="23">
        <v>16.771080246913559</v>
      </c>
      <c r="N72" s="23">
        <v>16.572662734706189</v>
      </c>
      <c r="O72" s="23">
        <v>16.096214323139591</v>
      </c>
      <c r="P72" s="23">
        <v>15.923106198081451</v>
      </c>
      <c r="Q72" s="23">
        <v>15.98596584964044</v>
      </c>
      <c r="R72" s="23">
        <v>16.156737625418039</v>
      </c>
      <c r="S72" s="23">
        <v>16.5656661911366</v>
      </c>
      <c r="T72" s="23">
        <v>16.94886260929362</v>
      </c>
      <c r="U72" s="23">
        <v>17.0494720875929</v>
      </c>
      <c r="V72" s="38">
        <v>16.610780273113889</v>
      </c>
      <c r="W72" s="41">
        <v>110</v>
      </c>
      <c r="X72" s="24">
        <v>0.91666666666666663</v>
      </c>
    </row>
    <row r="73" spans="1:24" ht="13.9" customHeight="1" x14ac:dyDescent="0.2">
      <c r="A73" s="10">
        <v>35075010</v>
      </c>
      <c r="B73" s="21" t="s">
        <v>1140</v>
      </c>
      <c r="C73" s="21" t="s">
        <v>239</v>
      </c>
      <c r="D73" s="21" t="s">
        <v>239</v>
      </c>
      <c r="E73" s="21" t="s">
        <v>209</v>
      </c>
      <c r="F73" s="21">
        <v>6</v>
      </c>
      <c r="G73" s="21">
        <v>2438</v>
      </c>
      <c r="H73" s="42">
        <v>-73.453777779999996</v>
      </c>
      <c r="I73" s="43">
        <v>5.3526944399999996</v>
      </c>
      <c r="J73" s="22">
        <v>14.88652635170539</v>
      </c>
      <c r="K73" s="23">
        <v>15.161761542661701</v>
      </c>
      <c r="L73" s="23">
        <v>15.26722147328219</v>
      </c>
      <c r="M73" s="23">
        <v>15.01884363026819</v>
      </c>
      <c r="N73" s="23">
        <v>14.730472816356791</v>
      </c>
      <c r="O73" s="23">
        <v>14.194359101218611</v>
      </c>
      <c r="P73" s="23">
        <v>13.71376308750779</v>
      </c>
      <c r="Q73" s="23">
        <v>13.718935791090621</v>
      </c>
      <c r="R73" s="23">
        <v>14.084508876117489</v>
      </c>
      <c r="S73" s="23">
        <v>14.58204881504656</v>
      </c>
      <c r="T73" s="23">
        <v>15.07098488702076</v>
      </c>
      <c r="U73" s="23">
        <v>14.87849723448131</v>
      </c>
      <c r="V73" s="38">
        <v>14.60899363389645</v>
      </c>
      <c r="W73" s="41">
        <v>297</v>
      </c>
      <c r="X73" s="24">
        <v>0.82499999999999996</v>
      </c>
    </row>
    <row r="74" spans="1:24" ht="13.9" customHeight="1" x14ac:dyDescent="0.2">
      <c r="A74" s="10">
        <v>23125080</v>
      </c>
      <c r="B74" s="35" t="s">
        <v>1132</v>
      </c>
      <c r="C74" s="35" t="s">
        <v>1221</v>
      </c>
      <c r="D74" s="35" t="s">
        <v>1221</v>
      </c>
      <c r="E74" s="35" t="s">
        <v>209</v>
      </c>
      <c r="F74" s="35">
        <v>6</v>
      </c>
      <c r="G74" s="35">
        <v>1100</v>
      </c>
      <c r="H74" s="36">
        <v>-74.184611110000006</v>
      </c>
      <c r="I74" s="37">
        <v>5.6617222199999997</v>
      </c>
      <c r="J74" s="22">
        <v>22.308877535621772</v>
      </c>
      <c r="K74" s="23">
        <v>22.469908103123199</v>
      </c>
      <c r="L74" s="23">
        <v>22.54314411284237</v>
      </c>
      <c r="M74" s="23">
        <v>22.705033582318041</v>
      </c>
      <c r="N74" s="23">
        <v>22.939082647083559</v>
      </c>
      <c r="O74" s="23">
        <v>23.052772831574529</v>
      </c>
      <c r="P74" s="23">
        <v>22.889077237672058</v>
      </c>
      <c r="Q74" s="23">
        <v>23.020028510086739</v>
      </c>
      <c r="R74" s="23">
        <v>22.94808346747072</v>
      </c>
      <c r="S74" s="23">
        <v>22.494593257646631</v>
      </c>
      <c r="T74" s="23">
        <v>22.270637932204011</v>
      </c>
      <c r="U74" s="23">
        <v>22.20548126948281</v>
      </c>
      <c r="V74" s="38">
        <v>22.6538933739272</v>
      </c>
      <c r="W74" s="41">
        <v>313</v>
      </c>
      <c r="X74" s="24">
        <v>0.86944444444444446</v>
      </c>
    </row>
    <row r="75" spans="1:24" ht="13.9" customHeight="1" x14ac:dyDescent="0.2">
      <c r="A75" s="10">
        <v>24025030</v>
      </c>
      <c r="B75" s="21" t="s">
        <v>1142</v>
      </c>
      <c r="C75" s="21" t="s">
        <v>1222</v>
      </c>
      <c r="D75" s="21" t="s">
        <v>237</v>
      </c>
      <c r="E75" s="21" t="s">
        <v>209</v>
      </c>
      <c r="F75" s="21">
        <v>6</v>
      </c>
      <c r="G75" s="21">
        <v>2700</v>
      </c>
      <c r="H75" s="42">
        <v>-73.163891389999989</v>
      </c>
      <c r="I75" s="43">
        <v>5.9663888900000002</v>
      </c>
      <c r="J75" s="22">
        <v>12.180843477946951</v>
      </c>
      <c r="K75" s="23">
        <v>12.15709681262148</v>
      </c>
      <c r="L75" s="23">
        <v>12.092174827158249</v>
      </c>
      <c r="M75" s="23">
        <v>12.16738133632014</v>
      </c>
      <c r="N75" s="23">
        <v>12.372410734972609</v>
      </c>
      <c r="O75" s="23">
        <v>12.475145191133871</v>
      </c>
      <c r="P75" s="23">
        <v>12.32286976104051</v>
      </c>
      <c r="Q75" s="23">
        <v>12.390955599916291</v>
      </c>
      <c r="R75" s="23">
        <v>12.27749727828744</v>
      </c>
      <c r="S75" s="23">
        <v>12.06152924213424</v>
      </c>
      <c r="T75" s="23">
        <v>12.016626724760989</v>
      </c>
      <c r="U75" s="23">
        <v>12.10045808744858</v>
      </c>
      <c r="V75" s="38">
        <v>12.217915756145111</v>
      </c>
      <c r="W75" s="41">
        <v>293</v>
      </c>
      <c r="X75" s="24">
        <v>0.81388888888888888</v>
      </c>
    </row>
    <row r="76" spans="1:24" ht="13.9" customHeight="1" x14ac:dyDescent="0.2">
      <c r="A76" s="10">
        <v>24035430</v>
      </c>
      <c r="B76" s="21" t="s">
        <v>1140</v>
      </c>
      <c r="C76" s="21" t="s">
        <v>1223</v>
      </c>
      <c r="D76" s="21" t="s">
        <v>237</v>
      </c>
      <c r="E76" s="21" t="s">
        <v>209</v>
      </c>
      <c r="F76" s="21">
        <v>6</v>
      </c>
      <c r="G76" s="21">
        <v>2470</v>
      </c>
      <c r="H76" s="42">
        <v>-73.11636111</v>
      </c>
      <c r="I76" s="43">
        <v>5.7459166699999997</v>
      </c>
      <c r="J76" s="44">
        <v>14.844420672739981</v>
      </c>
      <c r="K76" s="45">
        <v>15.2349234940153</v>
      </c>
      <c r="L76" s="45">
        <v>15.423091925981121</v>
      </c>
      <c r="M76" s="45">
        <v>15.304077418013369</v>
      </c>
      <c r="N76" s="45">
        <v>15.17791265266043</v>
      </c>
      <c r="O76" s="45">
        <v>14.61798511823268</v>
      </c>
      <c r="P76" s="45">
        <v>14.22903291473181</v>
      </c>
      <c r="Q76" s="45">
        <v>14.24758963832916</v>
      </c>
      <c r="R76" s="45">
        <v>14.328268637690741</v>
      </c>
      <c r="S76" s="45">
        <v>14.682222659169771</v>
      </c>
      <c r="T76" s="45">
        <v>15.045499655235879</v>
      </c>
      <c r="U76" s="45">
        <v>14.78580379662815</v>
      </c>
      <c r="V76" s="38">
        <v>14.8267357152857</v>
      </c>
      <c r="W76" s="41">
        <v>340</v>
      </c>
      <c r="X76" s="24">
        <v>0.94444444444444442</v>
      </c>
    </row>
    <row r="77" spans="1:24" ht="13.9" customHeight="1" x14ac:dyDescent="0.2">
      <c r="A77" s="10">
        <v>35195050</v>
      </c>
      <c r="B77" s="35" t="s">
        <v>1132</v>
      </c>
      <c r="C77" s="35" t="s">
        <v>249</v>
      </c>
      <c r="D77" s="35" t="s">
        <v>250</v>
      </c>
      <c r="E77" s="35" t="s">
        <v>209</v>
      </c>
      <c r="F77" s="35">
        <v>6</v>
      </c>
      <c r="G77" s="35">
        <v>1550</v>
      </c>
      <c r="H77" s="36">
        <v>-72.717222220000011</v>
      </c>
      <c r="I77" s="37">
        <v>5.4072777799999994</v>
      </c>
      <c r="J77" s="44">
        <v>19.615625918118621</v>
      </c>
      <c r="K77" s="45">
        <v>19.906006366531351</v>
      </c>
      <c r="L77" s="45">
        <v>19.762114056444389</v>
      </c>
      <c r="M77" s="45">
        <v>19.409493005328809</v>
      </c>
      <c r="N77" s="45">
        <v>19.16887544382174</v>
      </c>
      <c r="O77" s="45">
        <v>18.725960127195329</v>
      </c>
      <c r="P77" s="45">
        <v>18.39650516634082</v>
      </c>
      <c r="Q77" s="45">
        <v>18.451479726130369</v>
      </c>
      <c r="R77" s="45">
        <v>18.998379875318051</v>
      </c>
      <c r="S77" s="45">
        <v>19.131439248100389</v>
      </c>
      <c r="T77" s="45">
        <v>19.361483739889358</v>
      </c>
      <c r="U77" s="45">
        <v>19.51893726445142</v>
      </c>
      <c r="V77" s="38">
        <v>19.203858328139219</v>
      </c>
      <c r="W77" s="41">
        <v>330</v>
      </c>
      <c r="X77" s="24">
        <v>0.91666666666666663</v>
      </c>
    </row>
    <row r="78" spans="1:24" ht="13.9" customHeight="1" x14ac:dyDescent="0.2">
      <c r="A78" s="10">
        <v>23115010</v>
      </c>
      <c r="B78" s="21" t="s">
        <v>1132</v>
      </c>
      <c r="C78" s="21" t="s">
        <v>1224</v>
      </c>
      <c r="D78" s="21" t="s">
        <v>1224</v>
      </c>
      <c r="E78" s="21" t="s">
        <v>209</v>
      </c>
      <c r="F78" s="21">
        <v>10</v>
      </c>
      <c r="G78" s="21">
        <v>350</v>
      </c>
      <c r="H78" s="42">
        <v>-74.566666669999989</v>
      </c>
      <c r="I78" s="43">
        <v>5.9783333299999999</v>
      </c>
      <c r="J78" s="22">
        <v>28.27619294807279</v>
      </c>
      <c r="K78" s="23">
        <v>28.53641450769322</v>
      </c>
      <c r="L78" s="23">
        <v>28.012650537634389</v>
      </c>
      <c r="M78" s="23">
        <v>27.488450191570859</v>
      </c>
      <c r="N78" s="23">
        <v>27.665328760350981</v>
      </c>
      <c r="O78" s="23">
        <v>27.768076309067659</v>
      </c>
      <c r="P78" s="23">
        <v>28.33707081942898</v>
      </c>
      <c r="Q78" s="23">
        <v>28.644949820788501</v>
      </c>
      <c r="R78" s="23">
        <v>27.358571428571409</v>
      </c>
      <c r="S78" s="23">
        <v>27.02968740399383</v>
      </c>
      <c r="T78" s="23">
        <v>27.01829118773944</v>
      </c>
      <c r="U78" s="23">
        <v>27.14762396489925</v>
      </c>
      <c r="V78" s="38">
        <v>27.773608989984279</v>
      </c>
      <c r="W78" s="41">
        <v>120</v>
      </c>
      <c r="X78" s="24">
        <v>1</v>
      </c>
    </row>
    <row r="79" spans="1:24" ht="13.9" customHeight="1" x14ac:dyDescent="0.2">
      <c r="A79" s="10">
        <v>23125140</v>
      </c>
      <c r="B79" s="21" t="s">
        <v>1132</v>
      </c>
      <c r="C79" s="21" t="s">
        <v>1225</v>
      </c>
      <c r="D79" s="21" t="s">
        <v>211</v>
      </c>
      <c r="E79" s="21" t="s">
        <v>209</v>
      </c>
      <c r="F79" s="21">
        <v>6</v>
      </c>
      <c r="G79" s="21">
        <v>1250</v>
      </c>
      <c r="H79" s="42">
        <v>-74.182416669999995</v>
      </c>
      <c r="I79" s="43">
        <v>5.5208333300000003</v>
      </c>
      <c r="J79" s="22">
        <v>22.359837403682871</v>
      </c>
      <c r="K79" s="23">
        <v>22.178041850194681</v>
      </c>
      <c r="L79" s="23">
        <v>21.94500944281339</v>
      </c>
      <c r="M79" s="23">
        <v>21.941785453163082</v>
      </c>
      <c r="N79" s="23">
        <v>21.984922247667029</v>
      </c>
      <c r="O79" s="23">
        <v>22.061954349890559</v>
      </c>
      <c r="P79" s="23">
        <v>22.109487865869621</v>
      </c>
      <c r="Q79" s="23">
        <v>22.373011505376319</v>
      </c>
      <c r="R79" s="23">
        <v>22.28312267806265</v>
      </c>
      <c r="S79" s="23">
        <v>21.989857397107869</v>
      </c>
      <c r="T79" s="23">
        <v>21.76481141976523</v>
      </c>
      <c r="U79" s="23">
        <v>22.20584326500342</v>
      </c>
      <c r="V79" s="38">
        <v>22.0998070732164</v>
      </c>
      <c r="W79" s="41">
        <v>297</v>
      </c>
      <c r="X79" s="24">
        <v>0.82499999999999996</v>
      </c>
    </row>
    <row r="80" spans="1:24" ht="13.9" customHeight="1" x14ac:dyDescent="0.2">
      <c r="A80" s="10">
        <v>35075030</v>
      </c>
      <c r="B80" s="21" t="s">
        <v>1132</v>
      </c>
      <c r="C80" s="21" t="s">
        <v>241</v>
      </c>
      <c r="D80" s="21" t="s">
        <v>242</v>
      </c>
      <c r="E80" s="21" t="s">
        <v>209</v>
      </c>
      <c r="F80" s="21">
        <v>6</v>
      </c>
      <c r="G80" s="21">
        <v>2200</v>
      </c>
      <c r="H80" s="42">
        <v>-73.349416669999997</v>
      </c>
      <c r="I80" s="43">
        <v>5.4222222200000001</v>
      </c>
      <c r="J80" s="22">
        <v>16.539793429538101</v>
      </c>
      <c r="K80" s="23">
        <v>16.8969184514924</v>
      </c>
      <c r="L80" s="23">
        <v>17.155814187040491</v>
      </c>
      <c r="M80" s="23">
        <v>16.863882731253408</v>
      </c>
      <c r="N80" s="23">
        <v>16.67059045765135</v>
      </c>
      <c r="O80" s="23">
        <v>16.00134656736256</v>
      </c>
      <c r="P80" s="23">
        <v>15.502363523573189</v>
      </c>
      <c r="Q80" s="23">
        <v>15.45884618025514</v>
      </c>
      <c r="R80" s="23">
        <v>15.803133701388001</v>
      </c>
      <c r="S80" s="23">
        <v>16.360524994967189</v>
      </c>
      <c r="T80" s="23">
        <v>16.73064842209072</v>
      </c>
      <c r="U80" s="23">
        <v>16.5011443365666</v>
      </c>
      <c r="V80" s="38">
        <v>16.373750581931599</v>
      </c>
      <c r="W80" s="41">
        <v>325</v>
      </c>
      <c r="X80" s="24">
        <v>0.90277777777777779</v>
      </c>
    </row>
    <row r="81" spans="1:24" ht="13.9" customHeight="1" x14ac:dyDescent="0.2">
      <c r="A81" s="10">
        <v>24015360</v>
      </c>
      <c r="B81" s="21" t="s">
        <v>1132</v>
      </c>
      <c r="C81" s="21" t="s">
        <v>1226</v>
      </c>
      <c r="D81" s="21" t="s">
        <v>219</v>
      </c>
      <c r="E81" s="21" t="s">
        <v>209</v>
      </c>
      <c r="F81" s="21">
        <v>6</v>
      </c>
      <c r="G81" s="21">
        <v>2550</v>
      </c>
      <c r="H81" s="42">
        <v>-73.759</v>
      </c>
      <c r="I81" s="43">
        <v>5.6962222200000001</v>
      </c>
      <c r="J81" s="22">
        <v>14.171995434374439</v>
      </c>
      <c r="K81" s="23">
        <v>14.559553104941021</v>
      </c>
      <c r="L81" s="23">
        <v>14.76456034482757</v>
      </c>
      <c r="M81" s="23">
        <v>14.85690375843823</v>
      </c>
      <c r="N81" s="23">
        <v>14.999439006303289</v>
      </c>
      <c r="O81" s="23">
        <v>14.63998180076627</v>
      </c>
      <c r="P81" s="23">
        <v>14.41980884109914</v>
      </c>
      <c r="Q81" s="23">
        <v>14.42482175897314</v>
      </c>
      <c r="R81" s="23">
        <v>14.31904513099447</v>
      </c>
      <c r="S81" s="23">
        <v>14.44460019878052</v>
      </c>
      <c r="T81" s="23">
        <v>14.42395102779297</v>
      </c>
      <c r="U81" s="23">
        <v>14.17023676181941</v>
      </c>
      <c r="V81" s="38">
        <v>14.51624143075921</v>
      </c>
      <c r="W81" s="41">
        <v>110</v>
      </c>
      <c r="X81" s="24">
        <v>0.91666666666666663</v>
      </c>
    </row>
    <row r="82" spans="1:24" ht="13.9" customHeight="1" x14ac:dyDescent="0.2">
      <c r="A82" s="10">
        <v>24015220</v>
      </c>
      <c r="B82" s="21" t="s">
        <v>1142</v>
      </c>
      <c r="C82" s="21" t="s">
        <v>214</v>
      </c>
      <c r="D82" s="21" t="s">
        <v>215</v>
      </c>
      <c r="E82" s="21" t="s">
        <v>209</v>
      </c>
      <c r="F82" s="21">
        <v>6</v>
      </c>
      <c r="G82" s="21">
        <v>2600</v>
      </c>
      <c r="H82" s="42">
        <v>-73.495777779999997</v>
      </c>
      <c r="I82" s="43">
        <v>5.5093888899999994</v>
      </c>
      <c r="J82" s="44">
        <v>14.037336543939899</v>
      </c>
      <c r="K82" s="45">
        <v>14.28846503907741</v>
      </c>
      <c r="L82" s="45">
        <v>14.49008191155318</v>
      </c>
      <c r="M82" s="45">
        <v>14.55672615779952</v>
      </c>
      <c r="N82" s="45">
        <v>14.53604599937786</v>
      </c>
      <c r="O82" s="45">
        <v>14.05446471073625</v>
      </c>
      <c r="P82" s="45">
        <v>13.63280813615186</v>
      </c>
      <c r="Q82" s="45">
        <v>13.65433628672837</v>
      </c>
      <c r="R82" s="45">
        <v>13.88572613872102</v>
      </c>
      <c r="S82" s="45">
        <v>14.123251533978079</v>
      </c>
      <c r="T82" s="45">
        <v>14.23945192515073</v>
      </c>
      <c r="U82" s="45">
        <v>14.17059676484407</v>
      </c>
      <c r="V82" s="38">
        <v>14.13910759567152</v>
      </c>
      <c r="W82" s="41">
        <v>326</v>
      </c>
      <c r="X82" s="24">
        <v>0.90555555555555556</v>
      </c>
    </row>
    <row r="83" spans="1:24" ht="13.9" customHeight="1" x14ac:dyDescent="0.2">
      <c r="A83" s="10">
        <v>24015090</v>
      </c>
      <c r="B83" s="21" t="s">
        <v>1132</v>
      </c>
      <c r="C83" s="21" t="s">
        <v>1227</v>
      </c>
      <c r="D83" s="21" t="s">
        <v>213</v>
      </c>
      <c r="E83" s="21" t="s">
        <v>209</v>
      </c>
      <c r="F83" s="21">
        <v>6</v>
      </c>
      <c r="G83" s="21">
        <v>2300</v>
      </c>
      <c r="H83" s="42">
        <v>-73.602277779999994</v>
      </c>
      <c r="I83" s="43">
        <v>5.7106666700000002</v>
      </c>
      <c r="J83" s="22">
        <v>15.989619559705931</v>
      </c>
      <c r="K83" s="23">
        <v>16.352419299774009</v>
      </c>
      <c r="L83" s="23">
        <v>16.380289004416859</v>
      </c>
      <c r="M83" s="23">
        <v>16.418049938787671</v>
      </c>
      <c r="N83" s="23">
        <v>16.47876095033088</v>
      </c>
      <c r="O83" s="23">
        <v>16.229462736176259</v>
      </c>
      <c r="P83" s="23">
        <v>16.095227145934569</v>
      </c>
      <c r="Q83" s="23">
        <v>16.186325847907689</v>
      </c>
      <c r="R83" s="23">
        <v>16.29618252860929</v>
      </c>
      <c r="S83" s="23">
        <v>16.039847019800661</v>
      </c>
      <c r="T83" s="23">
        <v>15.902096621065221</v>
      </c>
      <c r="U83" s="23">
        <v>15.98512078929744</v>
      </c>
      <c r="V83" s="38">
        <v>16.1961167868172</v>
      </c>
      <c r="W83" s="41">
        <v>310</v>
      </c>
      <c r="X83" s="24">
        <v>0.86111111111111116</v>
      </c>
    </row>
    <row r="84" spans="1:24" ht="13.9" customHeight="1" x14ac:dyDescent="0.2">
      <c r="A84" s="10">
        <v>24035320</v>
      </c>
      <c r="B84" s="21" t="s">
        <v>1132</v>
      </c>
      <c r="C84" s="21" t="s">
        <v>1228</v>
      </c>
      <c r="D84" s="11" t="s">
        <v>1228</v>
      </c>
      <c r="E84" s="21" t="s">
        <v>209</v>
      </c>
      <c r="F84" s="21">
        <v>6</v>
      </c>
      <c r="G84" s="21">
        <v>2594</v>
      </c>
      <c r="H84" s="42">
        <v>-72.70483333</v>
      </c>
      <c r="I84" s="43">
        <v>6.1168611099999994</v>
      </c>
      <c r="J84" s="22">
        <v>15.40751155188153</v>
      </c>
      <c r="K84" s="23">
        <v>15.502782123091469</v>
      </c>
      <c r="L84" s="23">
        <v>15.460570774146211</v>
      </c>
      <c r="M84" s="23">
        <v>15.404476386646319</v>
      </c>
      <c r="N84" s="23">
        <v>15.40820773618502</v>
      </c>
      <c r="O84" s="23">
        <v>15.258971140114101</v>
      </c>
      <c r="P84" s="23">
        <v>15.1317365985326</v>
      </c>
      <c r="Q84" s="23">
        <v>15.111798252146761</v>
      </c>
      <c r="R84" s="23">
        <v>15.21661946179967</v>
      </c>
      <c r="S84" s="23">
        <v>15.16188387228566</v>
      </c>
      <c r="T84" s="23">
        <v>15.134672962937749</v>
      </c>
      <c r="U84" s="23">
        <v>15.33832337125342</v>
      </c>
      <c r="V84" s="38">
        <v>15.294796185918379</v>
      </c>
      <c r="W84" s="41">
        <v>329</v>
      </c>
      <c r="X84" s="24">
        <v>0.91388888888888886</v>
      </c>
    </row>
    <row r="85" spans="1:24" ht="13.9" customHeight="1" x14ac:dyDescent="0.2">
      <c r="A85" s="10">
        <v>35235010</v>
      </c>
      <c r="B85" s="21" t="s">
        <v>1132</v>
      </c>
      <c r="C85" s="21" t="s">
        <v>1229</v>
      </c>
      <c r="D85" s="21" t="s">
        <v>1230</v>
      </c>
      <c r="E85" s="21" t="s">
        <v>209</v>
      </c>
      <c r="F85" s="21">
        <v>6</v>
      </c>
      <c r="G85" s="21">
        <v>3590</v>
      </c>
      <c r="H85" s="42">
        <v>-72.529277780000001</v>
      </c>
      <c r="I85" s="43">
        <v>6.0116666699999994</v>
      </c>
      <c r="J85" s="22">
        <v>6.7106576877676387</v>
      </c>
      <c r="K85" s="23">
        <v>6.7963982075527838</v>
      </c>
      <c r="L85" s="23">
        <v>6.7248225382254372</v>
      </c>
      <c r="M85" s="23">
        <v>6.6547437275478289</v>
      </c>
      <c r="N85" s="23">
        <v>6.6206080706052894</v>
      </c>
      <c r="O85" s="23">
        <v>6.0394417983152584</v>
      </c>
      <c r="P85" s="23">
        <v>5.689679025643346</v>
      </c>
      <c r="Q85" s="23">
        <v>5.7499467737181842</v>
      </c>
      <c r="R85" s="23">
        <v>5.9121909968163271</v>
      </c>
      <c r="S85" s="23">
        <v>6.4266851740892879</v>
      </c>
      <c r="T85" s="23">
        <v>7.005617710029167</v>
      </c>
      <c r="U85" s="23">
        <v>6.8757863285783483</v>
      </c>
      <c r="V85" s="38">
        <v>6.433881503240741</v>
      </c>
      <c r="W85" s="41">
        <v>313</v>
      </c>
      <c r="X85" s="24">
        <v>0.86944444444444446</v>
      </c>
    </row>
    <row r="86" spans="1:24" ht="13.9" customHeight="1" x14ac:dyDescent="0.2">
      <c r="A86" s="10">
        <v>24035340</v>
      </c>
      <c r="B86" s="21" t="s">
        <v>1142</v>
      </c>
      <c r="C86" s="21" t="s">
        <v>1231</v>
      </c>
      <c r="D86" s="21" t="s">
        <v>234</v>
      </c>
      <c r="E86" s="21" t="s">
        <v>209</v>
      </c>
      <c r="F86" s="21">
        <v>6</v>
      </c>
      <c r="G86" s="21">
        <v>2500</v>
      </c>
      <c r="H86" s="42">
        <v>-72.967916669999994</v>
      </c>
      <c r="I86" s="43">
        <v>5.6769444399999998</v>
      </c>
      <c r="J86" s="44">
        <v>13.8282309267793</v>
      </c>
      <c r="K86" s="45">
        <v>14.229028659611981</v>
      </c>
      <c r="L86" s="45">
        <v>14.650454523086911</v>
      </c>
      <c r="M86" s="45">
        <v>14.8645624687656</v>
      </c>
      <c r="N86" s="45">
        <v>14.60027967803731</v>
      </c>
      <c r="O86" s="45">
        <v>14.23402793040292</v>
      </c>
      <c r="P86" s="45">
        <v>13.676970021560299</v>
      </c>
      <c r="Q86" s="45">
        <v>13.61735378619786</v>
      </c>
      <c r="R86" s="45">
        <v>13.807907620263929</v>
      </c>
      <c r="S86" s="45">
        <v>14.06904829587253</v>
      </c>
      <c r="T86" s="45">
        <v>14.402499999999989</v>
      </c>
      <c r="U86" s="45">
        <v>14.13168996661939</v>
      </c>
      <c r="V86" s="38">
        <v>14.1760044897665</v>
      </c>
      <c r="W86" s="41">
        <v>110</v>
      </c>
      <c r="X86" s="24">
        <v>0.91666666666666663</v>
      </c>
    </row>
    <row r="87" spans="1:24" ht="13.9" customHeight="1" x14ac:dyDescent="0.2">
      <c r="A87" s="10">
        <v>35075020</v>
      </c>
      <c r="B87" s="21" t="s">
        <v>1142</v>
      </c>
      <c r="C87" s="21" t="s">
        <v>240</v>
      </c>
      <c r="D87" s="21" t="s">
        <v>240</v>
      </c>
      <c r="E87" s="21" t="s">
        <v>209</v>
      </c>
      <c r="F87" s="21">
        <v>6</v>
      </c>
      <c r="G87" s="21">
        <v>1930</v>
      </c>
      <c r="H87" s="42">
        <v>-73.449166669999997</v>
      </c>
      <c r="I87" s="43">
        <v>5.0222777799999996</v>
      </c>
      <c r="J87" s="22">
        <v>18.314821404674529</v>
      </c>
      <c r="K87" s="23">
        <v>18.430584868859391</v>
      </c>
      <c r="L87" s="23">
        <v>18.40087876361439</v>
      </c>
      <c r="M87" s="23">
        <v>18.144310657910541</v>
      </c>
      <c r="N87" s="23">
        <v>17.883452356206799</v>
      </c>
      <c r="O87" s="23">
        <v>17.307560061112969</v>
      </c>
      <c r="P87" s="23">
        <v>16.934962038466889</v>
      </c>
      <c r="Q87" s="23">
        <v>17.072890642646779</v>
      </c>
      <c r="R87" s="23">
        <v>17.65575995579476</v>
      </c>
      <c r="S87" s="23">
        <v>18.046652477429902</v>
      </c>
      <c r="T87" s="23">
        <v>18.359745016876481</v>
      </c>
      <c r="U87" s="23">
        <v>18.437070503023111</v>
      </c>
      <c r="V87" s="38">
        <v>17.91572406221804</v>
      </c>
      <c r="W87" s="41">
        <v>334</v>
      </c>
      <c r="X87" s="24">
        <v>0.92777777777777781</v>
      </c>
    </row>
    <row r="88" spans="1:24" ht="13.9" customHeight="1" x14ac:dyDescent="0.2">
      <c r="A88" s="10">
        <v>24035130</v>
      </c>
      <c r="B88" s="21" t="s">
        <v>1142</v>
      </c>
      <c r="C88" s="21" t="s">
        <v>226</v>
      </c>
      <c r="D88" s="21" t="s">
        <v>227</v>
      </c>
      <c r="E88" s="21" t="s">
        <v>209</v>
      </c>
      <c r="F88" s="21">
        <v>6</v>
      </c>
      <c r="G88" s="21">
        <v>2690</v>
      </c>
      <c r="H88" s="42">
        <v>-73.360813059999998</v>
      </c>
      <c r="I88" s="43">
        <v>5.5430774999999999</v>
      </c>
      <c r="J88" s="22">
        <v>13.38293862060441</v>
      </c>
      <c r="K88" s="23">
        <v>13.76003910113381</v>
      </c>
      <c r="L88" s="23">
        <v>13.999107899187971</v>
      </c>
      <c r="M88" s="23">
        <v>13.849845333348849</v>
      </c>
      <c r="N88" s="23">
        <v>13.587383798145989</v>
      </c>
      <c r="O88" s="23">
        <v>12.860568766778741</v>
      </c>
      <c r="P88" s="23">
        <v>12.33240366261129</v>
      </c>
      <c r="Q88" s="23">
        <v>12.395793750638649</v>
      </c>
      <c r="R88" s="23">
        <v>12.81914533693047</v>
      </c>
      <c r="S88" s="23">
        <v>13.247962835098431</v>
      </c>
      <c r="T88" s="23">
        <v>13.58121759005857</v>
      </c>
      <c r="U88" s="23">
        <v>13.34817867471793</v>
      </c>
      <c r="V88" s="38">
        <v>13.26371544743793</v>
      </c>
      <c r="W88" s="41">
        <v>329</v>
      </c>
      <c r="X88" s="24">
        <v>0.91388888888888886</v>
      </c>
    </row>
    <row r="89" spans="1:24" ht="13.9" customHeight="1" x14ac:dyDescent="0.2">
      <c r="A89" s="10">
        <v>24015300</v>
      </c>
      <c r="B89" s="35" t="s">
        <v>1142</v>
      </c>
      <c r="C89" s="35" t="s">
        <v>1232</v>
      </c>
      <c r="D89" s="35" t="s">
        <v>1233</v>
      </c>
      <c r="E89" s="35" t="s">
        <v>209</v>
      </c>
      <c r="F89" s="35">
        <v>6</v>
      </c>
      <c r="G89" s="35">
        <v>2215</v>
      </c>
      <c r="H89" s="36">
        <v>-73.54394443999999</v>
      </c>
      <c r="I89" s="37">
        <v>5.6558333300000001</v>
      </c>
      <c r="J89" s="22">
        <v>16.950268172963298</v>
      </c>
      <c r="K89" s="23">
        <v>17.317526375107199</v>
      </c>
      <c r="L89" s="23">
        <v>17.409089352914929</v>
      </c>
      <c r="M89" s="23">
        <v>17.427405618939879</v>
      </c>
      <c r="N89" s="23">
        <v>17.46670551744867</v>
      </c>
      <c r="O89" s="23">
        <v>17.21139164688784</v>
      </c>
      <c r="P89" s="23">
        <v>16.99810674941962</v>
      </c>
      <c r="Q89" s="23">
        <v>17.129660960332679</v>
      </c>
      <c r="R89" s="23">
        <v>17.20167760615205</v>
      </c>
      <c r="S89" s="23">
        <v>17.01292441020539</v>
      </c>
      <c r="T89" s="23">
        <v>16.904359213649791</v>
      </c>
      <c r="U89" s="23">
        <v>16.881097142271241</v>
      </c>
      <c r="V89" s="38">
        <v>17.159184397191051</v>
      </c>
      <c r="W89" s="41">
        <v>298</v>
      </c>
      <c r="X89" s="24">
        <v>0.82777777777777772</v>
      </c>
    </row>
    <row r="90" spans="1:24" ht="13.9" customHeight="1" x14ac:dyDescent="0.2">
      <c r="A90" s="10">
        <v>26185010</v>
      </c>
      <c r="B90" s="21" t="s">
        <v>1132</v>
      </c>
      <c r="C90" s="21" t="s">
        <v>1234</v>
      </c>
      <c r="D90" s="21" t="s">
        <v>1235</v>
      </c>
      <c r="E90" s="21" t="s">
        <v>113</v>
      </c>
      <c r="F90" s="21">
        <v>1</v>
      </c>
      <c r="G90" s="21">
        <v>2180</v>
      </c>
      <c r="H90" s="42">
        <v>-75.344777780000001</v>
      </c>
      <c r="I90" s="43">
        <v>5.5787499999999994</v>
      </c>
      <c r="J90" s="44">
        <v>16.50044555952153</v>
      </c>
      <c r="K90" s="45">
        <v>16.844271604938239</v>
      </c>
      <c r="L90" s="45">
        <v>16.68992449697803</v>
      </c>
      <c r="M90" s="45">
        <v>16.673804838802301</v>
      </c>
      <c r="N90" s="45">
        <v>16.607572628594681</v>
      </c>
      <c r="O90" s="45">
        <v>16.93895299145295</v>
      </c>
      <c r="P90" s="45">
        <v>17.1511374434095</v>
      </c>
      <c r="Q90" s="45">
        <v>17.193980321032971</v>
      </c>
      <c r="R90" s="45">
        <v>16.955110927652559</v>
      </c>
      <c r="S90" s="45">
        <v>16.340813729560558</v>
      </c>
      <c r="T90" s="45">
        <v>16.172926498289279</v>
      </c>
      <c r="U90" s="45">
        <v>16.400357577739509</v>
      </c>
      <c r="V90" s="38">
        <v>16.705774884831001</v>
      </c>
      <c r="W90" s="41">
        <v>110</v>
      </c>
      <c r="X90" s="24">
        <v>0.91666666666666663</v>
      </c>
    </row>
    <row r="91" spans="1:24" ht="13.9" customHeight="1" x14ac:dyDescent="0.2">
      <c r="A91" s="10">
        <v>26145020</v>
      </c>
      <c r="B91" s="21" t="s">
        <v>1132</v>
      </c>
      <c r="C91" s="21" t="s">
        <v>356</v>
      </c>
      <c r="D91" s="21" t="s">
        <v>357</v>
      </c>
      <c r="E91" s="21" t="s">
        <v>113</v>
      </c>
      <c r="F91" s="21">
        <v>9</v>
      </c>
      <c r="G91" s="21">
        <v>1984</v>
      </c>
      <c r="H91" s="42">
        <v>-75.800138889999999</v>
      </c>
      <c r="I91" s="43">
        <v>5.27594444</v>
      </c>
      <c r="J91" s="22">
        <v>17.006907548289981</v>
      </c>
      <c r="K91" s="23">
        <v>17.160384237154911</v>
      </c>
      <c r="L91" s="23">
        <v>17.252227506501281</v>
      </c>
      <c r="M91" s="23">
        <v>17.233203430031001</v>
      </c>
      <c r="N91" s="23">
        <v>17.356358353081511</v>
      </c>
      <c r="O91" s="23">
        <v>17.474046475820881</v>
      </c>
      <c r="P91" s="23">
        <v>17.587583683516652</v>
      </c>
      <c r="Q91" s="23">
        <v>17.52263018923631</v>
      </c>
      <c r="R91" s="23">
        <v>17.246762526490102</v>
      </c>
      <c r="S91" s="23">
        <v>16.764946858821169</v>
      </c>
      <c r="T91" s="23">
        <v>16.657769996351021</v>
      </c>
      <c r="U91" s="23">
        <v>16.890041527623271</v>
      </c>
      <c r="V91" s="38">
        <v>17.179405194409838</v>
      </c>
      <c r="W91" s="41">
        <v>286</v>
      </c>
      <c r="X91" s="24">
        <v>0.7944444444444444</v>
      </c>
    </row>
    <row r="92" spans="1:24" ht="13.9" customHeight="1" x14ac:dyDescent="0.2">
      <c r="A92" s="10">
        <v>26155110</v>
      </c>
      <c r="B92" s="35" t="s">
        <v>1142</v>
      </c>
      <c r="C92" s="35" t="s">
        <v>1236</v>
      </c>
      <c r="D92" s="35" t="s">
        <v>359</v>
      </c>
      <c r="E92" s="35" t="s">
        <v>113</v>
      </c>
      <c r="F92" s="35">
        <v>9</v>
      </c>
      <c r="G92" s="35">
        <v>2104</v>
      </c>
      <c r="H92" s="36">
        <v>-75.469916669999989</v>
      </c>
      <c r="I92" s="37">
        <v>5.0297777799999999</v>
      </c>
      <c r="J92" s="22">
        <v>17.36904729336803</v>
      </c>
      <c r="K92" s="23">
        <v>17.488548926664208</v>
      </c>
      <c r="L92" s="23">
        <v>17.495418446508399</v>
      </c>
      <c r="M92" s="23">
        <v>17.376551250829579</v>
      </c>
      <c r="N92" s="23">
        <v>17.36443572174549</v>
      </c>
      <c r="O92" s="23">
        <v>17.42282649672407</v>
      </c>
      <c r="P92" s="23">
        <v>17.698345254792891</v>
      </c>
      <c r="Q92" s="23">
        <v>17.638883030206699</v>
      </c>
      <c r="R92" s="23">
        <v>17.375107079150929</v>
      </c>
      <c r="S92" s="23">
        <v>16.808400425584761</v>
      </c>
      <c r="T92" s="23">
        <v>16.7569264950349</v>
      </c>
      <c r="U92" s="23">
        <v>17.057432483280429</v>
      </c>
      <c r="V92" s="38">
        <v>17.320993575324199</v>
      </c>
      <c r="W92" s="41">
        <v>285</v>
      </c>
      <c r="X92" s="24">
        <v>0.79166666666666663</v>
      </c>
    </row>
    <row r="93" spans="1:24" ht="13.9" customHeight="1" x14ac:dyDescent="0.2">
      <c r="A93" s="10">
        <v>26155170</v>
      </c>
      <c r="B93" s="35" t="s">
        <v>1132</v>
      </c>
      <c r="C93" s="35" t="s">
        <v>1237</v>
      </c>
      <c r="D93" s="35" t="s">
        <v>359</v>
      </c>
      <c r="E93" s="35" t="s">
        <v>113</v>
      </c>
      <c r="F93" s="35">
        <v>9</v>
      </c>
      <c r="G93" s="35">
        <v>2325</v>
      </c>
      <c r="H93" s="36">
        <v>-75.438333329999992</v>
      </c>
      <c r="I93" s="37">
        <v>5.0322222200000004</v>
      </c>
      <c r="J93" s="22">
        <v>15.48121863799282</v>
      </c>
      <c r="K93" s="23">
        <v>15.86955505382228</v>
      </c>
      <c r="L93" s="23">
        <v>15.788391422568271</v>
      </c>
      <c r="M93" s="23">
        <v>15.79814814814814</v>
      </c>
      <c r="N93" s="23">
        <v>15.73137528209211</v>
      </c>
      <c r="O93" s="23">
        <v>15.575030864197521</v>
      </c>
      <c r="P93" s="23">
        <v>15.83877688172042</v>
      </c>
      <c r="Q93" s="23">
        <v>15.968518518518509</v>
      </c>
      <c r="R93" s="23">
        <v>15.614783950617269</v>
      </c>
      <c r="S93" s="23">
        <v>15.2649193548387</v>
      </c>
      <c r="T93" s="23">
        <v>15.45439846743294</v>
      </c>
      <c r="U93" s="23">
        <v>15.507135603345271</v>
      </c>
      <c r="V93" s="38">
        <v>15.65768768210785</v>
      </c>
      <c r="W93" s="41">
        <v>109</v>
      </c>
      <c r="X93" s="24">
        <v>0.90833333333333333</v>
      </c>
    </row>
    <row r="94" spans="1:24" ht="13.9" customHeight="1" x14ac:dyDescent="0.2">
      <c r="A94" s="10">
        <v>26185040</v>
      </c>
      <c r="B94" s="21" t="s">
        <v>1132</v>
      </c>
      <c r="C94" s="21" t="s">
        <v>1238</v>
      </c>
      <c r="D94" s="21" t="s">
        <v>1239</v>
      </c>
      <c r="E94" s="21" t="s">
        <v>113</v>
      </c>
      <c r="F94" s="21">
        <v>1</v>
      </c>
      <c r="G94" s="21">
        <v>2690</v>
      </c>
      <c r="H94" s="42">
        <v>-75.375333329999989</v>
      </c>
      <c r="I94" s="43">
        <v>5.3729444399999986</v>
      </c>
      <c r="J94" s="44">
        <v>11.564690567263771</v>
      </c>
      <c r="K94" s="45">
        <v>11.788259684648709</v>
      </c>
      <c r="L94" s="45">
        <v>11.92554098282824</v>
      </c>
      <c r="M94" s="45">
        <v>12.09099769459997</v>
      </c>
      <c r="N94" s="45">
        <v>12.317986126215221</v>
      </c>
      <c r="O94" s="45">
        <v>12.289362970292061</v>
      </c>
      <c r="P94" s="45">
        <v>12.272828906387041</v>
      </c>
      <c r="Q94" s="45">
        <v>12.14719779443058</v>
      </c>
      <c r="R94" s="45">
        <v>11.981293964577899</v>
      </c>
      <c r="S94" s="45">
        <v>11.67379559621526</v>
      </c>
      <c r="T94" s="45">
        <v>11.49620645998837</v>
      </c>
      <c r="U94" s="45">
        <v>11.629302695935889</v>
      </c>
      <c r="V94" s="38">
        <v>11.93145528694858</v>
      </c>
      <c r="W94" s="41">
        <v>321</v>
      </c>
      <c r="X94" s="24">
        <v>0.89166666666666672</v>
      </c>
    </row>
    <row r="95" spans="1:24" ht="13.9" customHeight="1" x14ac:dyDescent="0.2">
      <c r="A95" s="10">
        <v>23055040</v>
      </c>
      <c r="B95" s="21" t="s">
        <v>1132</v>
      </c>
      <c r="C95" s="21" t="s">
        <v>386</v>
      </c>
      <c r="D95" s="21" t="s">
        <v>386</v>
      </c>
      <c r="E95" s="21" t="s">
        <v>113</v>
      </c>
      <c r="F95" s="21">
        <v>10</v>
      </c>
      <c r="G95" s="21">
        <v>1532</v>
      </c>
      <c r="H95" s="42">
        <v>-74.992927780000002</v>
      </c>
      <c r="I95" s="43">
        <v>5.4182880600000001</v>
      </c>
      <c r="J95" s="22">
        <v>19.28204475246547</v>
      </c>
      <c r="K95" s="23">
        <v>19.503193623864931</v>
      </c>
      <c r="L95" s="23">
        <v>19.55235326916246</v>
      </c>
      <c r="M95" s="23">
        <v>19.678165845648589</v>
      </c>
      <c r="N95" s="23">
        <v>19.8670859482644</v>
      </c>
      <c r="O95" s="23">
        <v>19.930089966738219</v>
      </c>
      <c r="P95" s="23">
        <v>20.22375647152527</v>
      </c>
      <c r="Q95" s="23">
        <v>20.501275507765811</v>
      </c>
      <c r="R95" s="23">
        <v>20.06610658768091</v>
      </c>
      <c r="S95" s="23">
        <v>19.30020530053967</v>
      </c>
      <c r="T95" s="23">
        <v>19.05686214426597</v>
      </c>
      <c r="U95" s="23">
        <v>19.190382169959541</v>
      </c>
      <c r="V95" s="38">
        <v>19.67929346565677</v>
      </c>
      <c r="W95" s="41">
        <v>297</v>
      </c>
      <c r="X95" s="24">
        <v>0.82499999999999996</v>
      </c>
    </row>
    <row r="96" spans="1:24" ht="13.9" customHeight="1" x14ac:dyDescent="0.2">
      <c r="A96" s="10">
        <v>44045030</v>
      </c>
      <c r="B96" s="21" t="s">
        <v>1132</v>
      </c>
      <c r="C96" s="21" t="s">
        <v>1240</v>
      </c>
      <c r="D96" s="21" t="s">
        <v>1241</v>
      </c>
      <c r="E96" s="21" t="s">
        <v>190</v>
      </c>
      <c r="F96" s="21">
        <v>4</v>
      </c>
      <c r="G96" s="21">
        <v>300</v>
      </c>
      <c r="H96" s="42">
        <v>-75.807722220000002</v>
      </c>
      <c r="I96" s="43">
        <v>1.30336111</v>
      </c>
      <c r="J96" s="22">
        <v>26.11196444129682</v>
      </c>
      <c r="K96" s="23">
        <v>25.969971300803518</v>
      </c>
      <c r="L96" s="23">
        <v>25.372132813423129</v>
      </c>
      <c r="M96" s="23">
        <v>25.137396939622029</v>
      </c>
      <c r="N96" s="23">
        <v>24.974489453664191</v>
      </c>
      <c r="O96" s="23">
        <v>24.62230650286816</v>
      </c>
      <c r="P96" s="23">
        <v>24.434329930684669</v>
      </c>
      <c r="Q96" s="23">
        <v>24.92161476602455</v>
      </c>
      <c r="R96" s="23">
        <v>25.533600454413438</v>
      </c>
      <c r="S96" s="23">
        <v>25.757384509894379</v>
      </c>
      <c r="T96" s="23">
        <v>25.788119756559851</v>
      </c>
      <c r="U96" s="23">
        <v>25.947164508233481</v>
      </c>
      <c r="V96" s="38">
        <v>25.380872948124011</v>
      </c>
      <c r="W96" s="41">
        <v>306</v>
      </c>
      <c r="X96" s="24">
        <v>0.85</v>
      </c>
    </row>
    <row r="97" spans="1:24" ht="13.9" customHeight="1" x14ac:dyDescent="0.2">
      <c r="A97" s="10">
        <v>46035010</v>
      </c>
      <c r="B97" s="21" t="s">
        <v>1132</v>
      </c>
      <c r="C97" s="21" t="s">
        <v>1242</v>
      </c>
      <c r="D97" s="21" t="s">
        <v>1243</v>
      </c>
      <c r="E97" s="21" t="s">
        <v>190</v>
      </c>
      <c r="F97" s="21">
        <v>4</v>
      </c>
      <c r="G97" s="21">
        <v>270</v>
      </c>
      <c r="H97" s="42">
        <v>-75.162666669999993</v>
      </c>
      <c r="I97" s="43">
        <v>1.6402222200000001</v>
      </c>
      <c r="J97" s="22">
        <v>26.926700791984171</v>
      </c>
      <c r="K97" s="23">
        <v>26.811482069916121</v>
      </c>
      <c r="L97" s="23">
        <v>25.884385559860451</v>
      </c>
      <c r="M97" s="23">
        <v>25.573138971686099</v>
      </c>
      <c r="N97" s="23">
        <v>25.25006437687582</v>
      </c>
      <c r="O97" s="23">
        <v>24.64556904540833</v>
      </c>
      <c r="P97" s="23">
        <v>24.55303810176996</v>
      </c>
      <c r="Q97" s="23">
        <v>25.10211312294577</v>
      </c>
      <c r="R97" s="23">
        <v>25.800881121845379</v>
      </c>
      <c r="S97" s="23">
        <v>25.911043330332109</v>
      </c>
      <c r="T97" s="23">
        <v>26.112041996348449</v>
      </c>
      <c r="U97" s="23">
        <v>26.517825542168019</v>
      </c>
      <c r="V97" s="38">
        <v>25.757357002595061</v>
      </c>
      <c r="W97" s="41">
        <v>338</v>
      </c>
      <c r="X97" s="24">
        <v>0.93888888888888888</v>
      </c>
    </row>
    <row r="98" spans="1:24" ht="13.9" customHeight="1" x14ac:dyDescent="0.2">
      <c r="A98" s="10">
        <v>44035020</v>
      </c>
      <c r="B98" s="21" t="s">
        <v>1132</v>
      </c>
      <c r="C98" s="21" t="s">
        <v>1244</v>
      </c>
      <c r="D98" s="21" t="s">
        <v>1245</v>
      </c>
      <c r="E98" s="21" t="s">
        <v>190</v>
      </c>
      <c r="F98" s="21">
        <v>4</v>
      </c>
      <c r="G98" s="21">
        <v>244</v>
      </c>
      <c r="H98" s="42">
        <v>-75.559555560000007</v>
      </c>
      <c r="I98" s="43">
        <v>1.58905556</v>
      </c>
      <c r="J98" s="22">
        <v>27.200526784610769</v>
      </c>
      <c r="K98" s="23">
        <v>26.912046117356461</v>
      </c>
      <c r="L98" s="23">
        <v>26.215416755992919</v>
      </c>
      <c r="M98" s="23">
        <v>25.908364310571532</v>
      </c>
      <c r="N98" s="23">
        <v>25.71549844081267</v>
      </c>
      <c r="O98" s="23">
        <v>25.134842565108361</v>
      </c>
      <c r="P98" s="23">
        <v>25.00175205659016</v>
      </c>
      <c r="Q98" s="23">
        <v>25.57833861821776</v>
      </c>
      <c r="R98" s="23">
        <v>26.04996050785633</v>
      </c>
      <c r="S98" s="23">
        <v>26.3126968176222</v>
      </c>
      <c r="T98" s="23">
        <v>26.408901242996219</v>
      </c>
      <c r="U98" s="23">
        <v>26.723624226433241</v>
      </c>
      <c r="V98" s="38">
        <v>26.09683070368072</v>
      </c>
      <c r="W98" s="41">
        <v>301</v>
      </c>
      <c r="X98" s="24">
        <v>0.83611111111111114</v>
      </c>
    </row>
    <row r="99" spans="1:24" ht="13.9" customHeight="1" x14ac:dyDescent="0.2">
      <c r="A99" s="10">
        <v>44035030</v>
      </c>
      <c r="B99" s="35" t="s">
        <v>1140</v>
      </c>
      <c r="C99" s="35" t="s">
        <v>1246</v>
      </c>
      <c r="D99" s="21" t="s">
        <v>1245</v>
      </c>
      <c r="E99" s="35" t="s">
        <v>190</v>
      </c>
      <c r="F99" s="35">
        <v>4</v>
      </c>
      <c r="G99" s="35">
        <v>280</v>
      </c>
      <c r="H99" s="36">
        <v>-75.66</v>
      </c>
      <c r="I99" s="37">
        <v>1.5</v>
      </c>
      <c r="J99" s="22">
        <v>26.111010625677231</v>
      </c>
      <c r="K99" s="23">
        <v>25.98870795588633</v>
      </c>
      <c r="L99" s="23">
        <v>25.484302145990242</v>
      </c>
      <c r="M99" s="23">
        <v>25.232218951863022</v>
      </c>
      <c r="N99" s="23">
        <v>25.114494652177839</v>
      </c>
      <c r="O99" s="23">
        <v>24.47890214480525</v>
      </c>
      <c r="P99" s="23">
        <v>24.205911545289069</v>
      </c>
      <c r="Q99" s="23">
        <v>24.789233907794429</v>
      </c>
      <c r="R99" s="23">
        <v>25.245672865479719</v>
      </c>
      <c r="S99" s="23">
        <v>25.600310104490841</v>
      </c>
      <c r="T99" s="23">
        <v>25.82266133066851</v>
      </c>
      <c r="U99" s="23">
        <v>25.920312514173009</v>
      </c>
      <c r="V99" s="38">
        <v>25.332811562024631</v>
      </c>
      <c r="W99" s="41">
        <v>320</v>
      </c>
      <c r="X99" s="24">
        <v>0.88888888888888884</v>
      </c>
    </row>
    <row r="100" spans="1:24" ht="13.9" customHeight="1" x14ac:dyDescent="0.2">
      <c r="A100" s="10">
        <v>44045010</v>
      </c>
      <c r="B100" s="21" t="s">
        <v>1132</v>
      </c>
      <c r="C100" s="21" t="s">
        <v>1247</v>
      </c>
      <c r="D100" s="21" t="s">
        <v>1248</v>
      </c>
      <c r="E100" s="21" t="s">
        <v>190</v>
      </c>
      <c r="F100" s="21">
        <v>4</v>
      </c>
      <c r="G100" s="21">
        <v>320</v>
      </c>
      <c r="H100" s="42">
        <v>-75.961500000000001</v>
      </c>
      <c r="I100" s="43">
        <v>1.3251388900000001</v>
      </c>
      <c r="J100" s="22">
        <v>26.136631974431339</v>
      </c>
      <c r="K100" s="23">
        <v>26.017185323894392</v>
      </c>
      <c r="L100" s="23">
        <v>25.37044851984604</v>
      </c>
      <c r="M100" s="23">
        <v>25.181184499521549</v>
      </c>
      <c r="N100" s="23">
        <v>24.9385783270838</v>
      </c>
      <c r="O100" s="23">
        <v>24.361629604461879</v>
      </c>
      <c r="P100" s="23">
        <v>24.17462990609177</v>
      </c>
      <c r="Q100" s="23">
        <v>24.759854360077661</v>
      </c>
      <c r="R100" s="23">
        <v>25.577833762927309</v>
      </c>
      <c r="S100" s="23">
        <v>25.649001100346791</v>
      </c>
      <c r="T100" s="23">
        <v>25.648758480700621</v>
      </c>
      <c r="U100" s="23">
        <v>25.77348541492497</v>
      </c>
      <c r="V100" s="38">
        <v>25.299101772859011</v>
      </c>
      <c r="W100" s="41">
        <v>333</v>
      </c>
      <c r="X100" s="24">
        <v>0.92500000000000004</v>
      </c>
    </row>
    <row r="101" spans="1:24" ht="13.9" customHeight="1" x14ac:dyDescent="0.2">
      <c r="A101" s="10">
        <v>46015020</v>
      </c>
      <c r="B101" s="21" t="s">
        <v>1132</v>
      </c>
      <c r="C101" s="21" t="s">
        <v>1249</v>
      </c>
      <c r="D101" s="21" t="s">
        <v>1250</v>
      </c>
      <c r="E101" s="21" t="s">
        <v>190</v>
      </c>
      <c r="F101" s="21">
        <v>4</v>
      </c>
      <c r="G101" s="21">
        <v>240</v>
      </c>
      <c r="H101" s="42">
        <v>-74.785055560000004</v>
      </c>
      <c r="I101" s="43">
        <v>1.7354722199999999</v>
      </c>
      <c r="J101" s="44">
        <v>27.003936218347331</v>
      </c>
      <c r="K101" s="45">
        <v>27.050147739001378</v>
      </c>
      <c r="L101" s="45">
        <v>26.252268154304328</v>
      </c>
      <c r="M101" s="45">
        <v>25.886452138992901</v>
      </c>
      <c r="N101" s="45">
        <v>25.476083013378599</v>
      </c>
      <c r="O101" s="45">
        <v>24.821481816986282</v>
      </c>
      <c r="P101" s="45">
        <v>24.553374905182341</v>
      </c>
      <c r="Q101" s="45">
        <v>25.147649251349261</v>
      </c>
      <c r="R101" s="45">
        <v>25.80659594213656</v>
      </c>
      <c r="S101" s="45">
        <v>26.04526126471178</v>
      </c>
      <c r="T101" s="45">
        <v>26.324313909996381</v>
      </c>
      <c r="U101" s="45">
        <v>26.656387587174109</v>
      </c>
      <c r="V101" s="38">
        <v>25.91866266179677</v>
      </c>
      <c r="W101" s="41">
        <v>312</v>
      </c>
      <c r="X101" s="24">
        <v>0.8666666666666667</v>
      </c>
    </row>
    <row r="102" spans="1:24" ht="13.9" customHeight="1" x14ac:dyDescent="0.2">
      <c r="A102" s="10">
        <v>44055010</v>
      </c>
      <c r="B102" s="21" t="s">
        <v>1142</v>
      </c>
      <c r="C102" s="21" t="s">
        <v>1251</v>
      </c>
      <c r="D102" s="21" t="s">
        <v>1252</v>
      </c>
      <c r="E102" s="21" t="s">
        <v>190</v>
      </c>
      <c r="F102" s="21">
        <v>11</v>
      </c>
      <c r="G102" s="21">
        <v>219</v>
      </c>
      <c r="H102" s="42">
        <v>-75.236111109999996</v>
      </c>
      <c r="I102" s="43">
        <v>0.73750000000000004</v>
      </c>
      <c r="J102" s="22">
        <v>26.94249874080004</v>
      </c>
      <c r="K102" s="23">
        <v>26.480310915697778</v>
      </c>
      <c r="L102" s="23">
        <v>25.913843483544181</v>
      </c>
      <c r="M102" s="23">
        <v>25.40784285515209</v>
      </c>
      <c r="N102" s="23">
        <v>25.164840570719591</v>
      </c>
      <c r="O102" s="23">
        <v>24.745015425307439</v>
      </c>
      <c r="P102" s="23">
        <v>24.75262201723671</v>
      </c>
      <c r="Q102" s="23">
        <v>25.067806252986919</v>
      </c>
      <c r="R102" s="23">
        <v>25.662029850497511</v>
      </c>
      <c r="S102" s="23">
        <v>25.92314134820808</v>
      </c>
      <c r="T102" s="23">
        <v>26.251035169133221</v>
      </c>
      <c r="U102" s="23">
        <v>26.323791921846759</v>
      </c>
      <c r="V102" s="38">
        <v>25.719564879260862</v>
      </c>
      <c r="W102" s="41">
        <v>109</v>
      </c>
      <c r="X102" s="24">
        <v>0.90833333333333333</v>
      </c>
    </row>
    <row r="103" spans="1:24" ht="13.9" customHeight="1" x14ac:dyDescent="0.2">
      <c r="A103" s="10">
        <v>44045020</v>
      </c>
      <c r="B103" s="21" t="s">
        <v>1132</v>
      </c>
      <c r="C103" s="21" t="s">
        <v>192</v>
      </c>
      <c r="D103" s="21" t="s">
        <v>193</v>
      </c>
      <c r="E103" s="21" t="s">
        <v>190</v>
      </c>
      <c r="F103" s="21">
        <v>4</v>
      </c>
      <c r="G103" s="21">
        <v>270</v>
      </c>
      <c r="H103" s="42">
        <v>-75.704472220000014</v>
      </c>
      <c r="I103" s="43">
        <v>1.1952499999999999</v>
      </c>
      <c r="J103" s="22">
        <v>26.981213600018251</v>
      </c>
      <c r="K103" s="23">
        <v>26.794716039034022</v>
      </c>
      <c r="L103" s="23">
        <v>26.207447404429221</v>
      </c>
      <c r="M103" s="23">
        <v>25.93200773534679</v>
      </c>
      <c r="N103" s="23">
        <v>25.718799692661271</v>
      </c>
      <c r="O103" s="23">
        <v>25.379903197578141</v>
      </c>
      <c r="P103" s="23">
        <v>25.173722457421579</v>
      </c>
      <c r="Q103" s="23">
        <v>25.773428481765642</v>
      </c>
      <c r="R103" s="23">
        <v>26.422429947394001</v>
      </c>
      <c r="S103" s="23">
        <v>26.62117511996097</v>
      </c>
      <c r="T103" s="23">
        <v>26.773867679255581</v>
      </c>
      <c r="U103" s="23">
        <v>26.918513127324999</v>
      </c>
      <c r="V103" s="38">
        <v>26.224768706849201</v>
      </c>
      <c r="W103" s="41">
        <v>313</v>
      </c>
      <c r="X103" s="24">
        <v>0.86944444444444446</v>
      </c>
    </row>
    <row r="104" spans="1:24" ht="13.9" customHeight="1" x14ac:dyDescent="0.2">
      <c r="A104" s="10">
        <v>35195030</v>
      </c>
      <c r="B104" s="21" t="s">
        <v>1132</v>
      </c>
      <c r="C104" s="21" t="s">
        <v>248</v>
      </c>
      <c r="D104" s="21" t="s">
        <v>248</v>
      </c>
      <c r="E104" s="21" t="s">
        <v>163</v>
      </c>
      <c r="F104" s="21">
        <v>6</v>
      </c>
      <c r="G104" s="21">
        <v>380</v>
      </c>
      <c r="H104" s="42">
        <v>-72.547388890000008</v>
      </c>
      <c r="I104" s="43">
        <v>5.1770833299999994</v>
      </c>
      <c r="J104" s="22">
        <v>28.543186379928279</v>
      </c>
      <c r="K104" s="23">
        <v>29.459192209450801</v>
      </c>
      <c r="L104" s="23">
        <v>28.804974113898801</v>
      </c>
      <c r="M104" s="23">
        <v>27.35863771817791</v>
      </c>
      <c r="N104" s="23">
        <v>26.998679087875381</v>
      </c>
      <c r="O104" s="23">
        <v>26.091226053639812</v>
      </c>
      <c r="P104" s="23">
        <v>25.844479977753021</v>
      </c>
      <c r="Q104" s="23">
        <v>26.548363201911549</v>
      </c>
      <c r="R104" s="23">
        <v>27.435459278907519</v>
      </c>
      <c r="S104" s="23">
        <v>27.484475806451581</v>
      </c>
      <c r="T104" s="23">
        <v>27.67194923371644</v>
      </c>
      <c r="U104" s="23">
        <v>28.15887096774189</v>
      </c>
      <c r="V104" s="38">
        <v>27.533291169121089</v>
      </c>
      <c r="W104" s="41">
        <v>104</v>
      </c>
      <c r="X104" s="24">
        <v>0.8666666666666667</v>
      </c>
    </row>
    <row r="105" spans="1:24" ht="13.9" customHeight="1" x14ac:dyDescent="0.2">
      <c r="A105" s="10">
        <v>35225030</v>
      </c>
      <c r="B105" s="21" t="s">
        <v>1132</v>
      </c>
      <c r="C105" s="21" t="s">
        <v>1253</v>
      </c>
      <c r="D105" s="21" t="s">
        <v>168</v>
      </c>
      <c r="E105" s="21" t="s">
        <v>163</v>
      </c>
      <c r="F105" s="21">
        <v>3</v>
      </c>
      <c r="G105" s="21">
        <v>130</v>
      </c>
      <c r="H105" s="42">
        <v>-71.433055560000014</v>
      </c>
      <c r="I105" s="43">
        <v>4.9104722199999999</v>
      </c>
      <c r="J105" s="44">
        <v>27.75241700673331</v>
      </c>
      <c r="K105" s="45">
        <v>28.504055383305491</v>
      </c>
      <c r="L105" s="45">
        <v>28.437650996890181</v>
      </c>
      <c r="M105" s="45">
        <v>27.038254445849301</v>
      </c>
      <c r="N105" s="45">
        <v>26.369123615206391</v>
      </c>
      <c r="O105" s="45">
        <v>25.78700430330591</v>
      </c>
      <c r="P105" s="45">
        <v>25.662442913653528</v>
      </c>
      <c r="Q105" s="45">
        <v>26.117252164977831</v>
      </c>
      <c r="R105" s="45">
        <v>26.743940917887269</v>
      </c>
      <c r="S105" s="45">
        <v>26.934526828589131</v>
      </c>
      <c r="T105" s="45">
        <v>27.19456848623917</v>
      </c>
      <c r="U105" s="45">
        <v>27.265615769137948</v>
      </c>
      <c r="V105" s="38">
        <v>26.983904402647951</v>
      </c>
      <c r="W105" s="41">
        <v>311</v>
      </c>
      <c r="X105" s="24">
        <v>0.86388888888888893</v>
      </c>
    </row>
    <row r="106" spans="1:24" ht="13.9" customHeight="1" x14ac:dyDescent="0.2">
      <c r="A106" s="10">
        <v>36015010</v>
      </c>
      <c r="B106" s="21" t="s">
        <v>1142</v>
      </c>
      <c r="C106" s="21" t="s">
        <v>1254</v>
      </c>
      <c r="D106" s="21" t="s">
        <v>1254</v>
      </c>
      <c r="E106" s="21" t="s">
        <v>163</v>
      </c>
      <c r="F106" s="21">
        <v>6</v>
      </c>
      <c r="G106" s="21">
        <v>342</v>
      </c>
      <c r="H106" s="42">
        <v>-71.887194440000002</v>
      </c>
      <c r="I106" s="43">
        <v>5.8785277799999998</v>
      </c>
      <c r="J106" s="22">
        <v>28.040635195974431</v>
      </c>
      <c r="K106" s="23">
        <v>28.924535242807959</v>
      </c>
      <c r="L106" s="23">
        <v>28.893355299584421</v>
      </c>
      <c r="M106" s="23">
        <v>27.521382458282432</v>
      </c>
      <c r="N106" s="23">
        <v>26.485331192105349</v>
      </c>
      <c r="O106" s="23">
        <v>25.937534993614271</v>
      </c>
      <c r="P106" s="23">
        <v>25.70804901932819</v>
      </c>
      <c r="Q106" s="23">
        <v>26.10197057710959</v>
      </c>
      <c r="R106" s="23">
        <v>26.748528727445361</v>
      </c>
      <c r="S106" s="23">
        <v>27.08701552597141</v>
      </c>
      <c r="T106" s="23">
        <v>27.131956353660041</v>
      </c>
      <c r="U106" s="23">
        <v>27.450984946236531</v>
      </c>
      <c r="V106" s="38">
        <v>27.169273294343331</v>
      </c>
      <c r="W106" s="41">
        <v>117</v>
      </c>
      <c r="X106" s="24">
        <v>0.97499999999999998</v>
      </c>
    </row>
    <row r="107" spans="1:24" ht="13.9" customHeight="1" x14ac:dyDescent="0.2">
      <c r="A107" s="10">
        <v>35235050</v>
      </c>
      <c r="B107" s="21" t="s">
        <v>1132</v>
      </c>
      <c r="C107" s="21" t="s">
        <v>1255</v>
      </c>
      <c r="D107" s="21" t="s">
        <v>256</v>
      </c>
      <c r="E107" s="21" t="s">
        <v>163</v>
      </c>
      <c r="F107" s="21">
        <v>6</v>
      </c>
      <c r="G107" s="21">
        <v>1017</v>
      </c>
      <c r="H107" s="42">
        <v>-72.166777780000004</v>
      </c>
      <c r="I107" s="43">
        <v>5.8185833300000001</v>
      </c>
      <c r="J107" s="22">
        <v>23.164481182795662</v>
      </c>
      <c r="K107" s="23">
        <v>23.854615793954839</v>
      </c>
      <c r="L107" s="23">
        <v>23.833964157706049</v>
      </c>
      <c r="M107" s="23">
        <v>22.952261904761869</v>
      </c>
      <c r="N107" s="23">
        <v>22.622150537634369</v>
      </c>
      <c r="O107" s="23">
        <v>21.951666666666629</v>
      </c>
      <c r="P107" s="23">
        <v>21.728440860215009</v>
      </c>
      <c r="Q107" s="23">
        <v>22.097715053763402</v>
      </c>
      <c r="R107" s="23">
        <v>22.727160493827121</v>
      </c>
      <c r="S107" s="23">
        <v>22.61409796893664</v>
      </c>
      <c r="T107" s="23">
        <v>22.766379310344789</v>
      </c>
      <c r="U107" s="23">
        <v>22.976908602150491</v>
      </c>
      <c r="V107" s="38">
        <v>22.774153544396409</v>
      </c>
      <c r="W107" s="41">
        <v>112</v>
      </c>
      <c r="X107" s="24">
        <v>0.93333333333333335</v>
      </c>
    </row>
    <row r="108" spans="1:24" ht="13.9" customHeight="1" x14ac:dyDescent="0.2">
      <c r="A108" s="10">
        <v>35235040</v>
      </c>
      <c r="B108" s="21" t="s">
        <v>1132</v>
      </c>
      <c r="C108" s="21" t="s">
        <v>1256</v>
      </c>
      <c r="D108" s="21" t="s">
        <v>254</v>
      </c>
      <c r="E108" s="21" t="s">
        <v>163</v>
      </c>
      <c r="F108" s="21">
        <v>6</v>
      </c>
      <c r="G108" s="21">
        <v>265</v>
      </c>
      <c r="H108" s="42">
        <v>-71.666166669999996</v>
      </c>
      <c r="I108" s="43">
        <v>5.4190277800000004</v>
      </c>
      <c r="J108" s="22">
        <v>27.504859288097879</v>
      </c>
      <c r="K108" s="23">
        <v>28.316377295809762</v>
      </c>
      <c r="L108" s="23">
        <v>28.301044546850989</v>
      </c>
      <c r="M108" s="23">
        <v>27.221430395913149</v>
      </c>
      <c r="N108" s="23">
        <v>26.551194743130221</v>
      </c>
      <c r="O108" s="23">
        <v>26.015185185185182</v>
      </c>
      <c r="P108" s="23">
        <v>25.753279569892459</v>
      </c>
      <c r="Q108" s="23">
        <v>26.064774193548381</v>
      </c>
      <c r="R108" s="23">
        <v>26.776155172413791</v>
      </c>
      <c r="S108" s="23">
        <v>26.967688172043001</v>
      </c>
      <c r="T108" s="23">
        <v>27.014839354132452</v>
      </c>
      <c r="U108" s="23">
        <v>27.055989988876519</v>
      </c>
      <c r="V108" s="38">
        <v>26.961901492157821</v>
      </c>
      <c r="W108" s="41">
        <v>115</v>
      </c>
      <c r="X108" s="24">
        <v>0.95833333333333337</v>
      </c>
    </row>
    <row r="109" spans="1:24" ht="13.9" customHeight="1" x14ac:dyDescent="0.2">
      <c r="A109" s="10">
        <v>35095110</v>
      </c>
      <c r="B109" s="21" t="s">
        <v>1142</v>
      </c>
      <c r="C109" s="21" t="s">
        <v>1257</v>
      </c>
      <c r="D109" s="21" t="s">
        <v>1258</v>
      </c>
      <c r="E109" s="21" t="s">
        <v>163</v>
      </c>
      <c r="F109" s="21">
        <v>3</v>
      </c>
      <c r="G109" s="21">
        <v>352</v>
      </c>
      <c r="H109" s="42">
        <v>-72.915469999999999</v>
      </c>
      <c r="I109" s="43">
        <v>4.6514699999999998</v>
      </c>
      <c r="J109" s="22">
        <v>27.096981169095351</v>
      </c>
      <c r="K109" s="23">
        <v>27.690934972329568</v>
      </c>
      <c r="L109" s="23">
        <v>27.121661376662779</v>
      </c>
      <c r="M109" s="23">
        <v>25.818910889015189</v>
      </c>
      <c r="N109" s="23">
        <v>25.1471003936648</v>
      </c>
      <c r="O109" s="23">
        <v>24.532912885181329</v>
      </c>
      <c r="P109" s="23">
        <v>24.322397686632009</v>
      </c>
      <c r="Q109" s="23">
        <v>24.8597341342183</v>
      </c>
      <c r="R109" s="23">
        <v>25.433855658806561</v>
      </c>
      <c r="S109" s="23">
        <v>25.72848061100953</v>
      </c>
      <c r="T109" s="23">
        <v>26.023255977672282</v>
      </c>
      <c r="U109" s="23">
        <v>26.471625833685369</v>
      </c>
      <c r="V109" s="38">
        <v>25.853987632331091</v>
      </c>
      <c r="W109" s="41">
        <v>286</v>
      </c>
      <c r="X109" s="24">
        <v>0.7944444444444444</v>
      </c>
    </row>
    <row r="110" spans="1:24" ht="13.9" customHeight="1" x14ac:dyDescent="0.2">
      <c r="A110" s="10">
        <v>35215020</v>
      </c>
      <c r="B110" s="21" t="s">
        <v>1142</v>
      </c>
      <c r="C110" s="21" t="s">
        <v>1259</v>
      </c>
      <c r="D110" s="21" t="s">
        <v>252</v>
      </c>
      <c r="E110" s="21" t="s">
        <v>163</v>
      </c>
      <c r="F110" s="21">
        <v>6</v>
      </c>
      <c r="G110" s="21">
        <v>325</v>
      </c>
      <c r="H110" s="42">
        <v>-72.387500000000003</v>
      </c>
      <c r="I110" s="43">
        <v>5.3204444400000002</v>
      </c>
      <c r="J110" s="22">
        <v>28.174136695093281</v>
      </c>
      <c r="K110" s="23">
        <v>29.086512328135871</v>
      </c>
      <c r="L110" s="23">
        <v>28.714626193338621</v>
      </c>
      <c r="M110" s="23">
        <v>26.9061461059162</v>
      </c>
      <c r="N110" s="23">
        <v>25.941636200716822</v>
      </c>
      <c r="O110" s="23">
        <v>25.324646189868002</v>
      </c>
      <c r="P110" s="23">
        <v>25.368839605734749</v>
      </c>
      <c r="Q110" s="23">
        <v>25.726306451612881</v>
      </c>
      <c r="R110" s="23">
        <v>26.39198997936926</v>
      </c>
      <c r="S110" s="23">
        <v>26.59831004118276</v>
      </c>
      <c r="T110" s="23">
        <v>27.032319058724578</v>
      </c>
      <c r="U110" s="23">
        <v>27.400488540078811</v>
      </c>
      <c r="V110" s="38">
        <v>26.88882978248099</v>
      </c>
      <c r="W110" s="41">
        <v>116</v>
      </c>
      <c r="X110" s="24">
        <v>0.96666666666666667</v>
      </c>
    </row>
    <row r="111" spans="1:24" ht="13.9" customHeight="1" x14ac:dyDescent="0.2">
      <c r="A111" s="10">
        <v>52025010</v>
      </c>
      <c r="B111" s="21" t="s">
        <v>1132</v>
      </c>
      <c r="C111" s="21" t="s">
        <v>29</v>
      </c>
      <c r="D111" s="21" t="s">
        <v>1260</v>
      </c>
      <c r="E111" s="21" t="s">
        <v>178</v>
      </c>
      <c r="F111" s="21">
        <v>7</v>
      </c>
      <c r="G111" s="21">
        <v>1510</v>
      </c>
      <c r="H111" s="42">
        <v>-77.004027780000001</v>
      </c>
      <c r="I111" s="43">
        <v>1.82994444</v>
      </c>
      <c r="J111" s="22">
        <v>21.356988734566361</v>
      </c>
      <c r="K111" s="23">
        <v>21.561432206630538</v>
      </c>
      <c r="L111" s="23">
        <v>21.614645296353359</v>
      </c>
      <c r="M111" s="23">
        <v>21.644275526496919</v>
      </c>
      <c r="N111" s="23">
        <v>21.642182274966821</v>
      </c>
      <c r="O111" s="23">
        <v>22.0878040458709</v>
      </c>
      <c r="P111" s="23">
        <v>22.618527052233841</v>
      </c>
      <c r="Q111" s="23">
        <v>23.223070461412771</v>
      </c>
      <c r="R111" s="23">
        <v>23.00172303013079</v>
      </c>
      <c r="S111" s="23">
        <v>21.78113824467529</v>
      </c>
      <c r="T111" s="23">
        <v>20.973652878022349</v>
      </c>
      <c r="U111" s="23">
        <v>21.019710856598731</v>
      </c>
      <c r="V111" s="38">
        <v>21.87709588399656</v>
      </c>
      <c r="W111" s="41">
        <v>285</v>
      </c>
      <c r="X111" s="24">
        <v>0.79166666666666663</v>
      </c>
    </row>
    <row r="112" spans="1:24" ht="13.9" customHeight="1" x14ac:dyDescent="0.2">
      <c r="A112" s="10">
        <v>52025020</v>
      </c>
      <c r="B112" s="21" t="s">
        <v>1132</v>
      </c>
      <c r="C112" s="21" t="s">
        <v>1261</v>
      </c>
      <c r="D112" s="21" t="s">
        <v>1260</v>
      </c>
      <c r="E112" s="21" t="s">
        <v>178</v>
      </c>
      <c r="F112" s="21">
        <v>7</v>
      </c>
      <c r="G112" s="21">
        <v>2300</v>
      </c>
      <c r="H112" s="42">
        <v>-76.891666669999992</v>
      </c>
      <c r="I112" s="43">
        <v>1.75333333</v>
      </c>
      <c r="J112" s="22">
        <v>16.30892893118785</v>
      </c>
      <c r="K112" s="23">
        <v>16.293535046996439</v>
      </c>
      <c r="L112" s="23">
        <v>16.370326099560479</v>
      </c>
      <c r="M112" s="23">
        <v>16.652004177758059</v>
      </c>
      <c r="N112" s="23">
        <v>16.741480932612191</v>
      </c>
      <c r="O112" s="23">
        <v>16.856092371676851</v>
      </c>
      <c r="P112" s="23">
        <v>16.792896998903949</v>
      </c>
      <c r="Q112" s="23">
        <v>17.018039759621502</v>
      </c>
      <c r="R112" s="23">
        <v>17.160277508071349</v>
      </c>
      <c r="S112" s="23">
        <v>16.55177959187796</v>
      </c>
      <c r="T112" s="23">
        <v>15.95360912603949</v>
      </c>
      <c r="U112" s="23">
        <v>16.07116402744499</v>
      </c>
      <c r="V112" s="38">
        <v>16.564177880979251</v>
      </c>
      <c r="W112" s="41">
        <v>331</v>
      </c>
      <c r="X112" s="24">
        <v>0.9194444444444444</v>
      </c>
    </row>
    <row r="113" spans="1:24" ht="13.9" customHeight="1" x14ac:dyDescent="0.2">
      <c r="A113" s="10">
        <v>26025090</v>
      </c>
      <c r="B113" s="21" t="s">
        <v>1132</v>
      </c>
      <c r="C113" s="21" t="s">
        <v>1262</v>
      </c>
      <c r="D113" s="21" t="s">
        <v>343</v>
      </c>
      <c r="E113" s="21" t="s">
        <v>178</v>
      </c>
      <c r="F113" s="21">
        <v>9</v>
      </c>
      <c r="G113" s="21">
        <v>1850</v>
      </c>
      <c r="H113" s="42">
        <v>-76.561833329999999</v>
      </c>
      <c r="I113" s="43">
        <v>2.5847500000000001</v>
      </c>
      <c r="J113" s="22">
        <v>18.382733479504399</v>
      </c>
      <c r="K113" s="23">
        <v>18.467736377890159</v>
      </c>
      <c r="L113" s="23">
        <v>18.377809746033169</v>
      </c>
      <c r="M113" s="23">
        <v>18.438328732801079</v>
      </c>
      <c r="N113" s="23">
        <v>18.491316458880391</v>
      </c>
      <c r="O113" s="23">
        <v>18.749912131467411</v>
      </c>
      <c r="P113" s="23">
        <v>18.928926022251918</v>
      </c>
      <c r="Q113" s="23">
        <v>19.277535015015289</v>
      </c>
      <c r="R113" s="23">
        <v>18.83550959983776</v>
      </c>
      <c r="S113" s="23">
        <v>18.15503279216766</v>
      </c>
      <c r="T113" s="23">
        <v>17.945117766971201</v>
      </c>
      <c r="U113" s="23">
        <v>18.12495348230825</v>
      </c>
      <c r="V113" s="38">
        <v>18.514575967094061</v>
      </c>
      <c r="W113" s="41">
        <v>338</v>
      </c>
      <c r="X113" s="24">
        <v>0.93888888888888888</v>
      </c>
    </row>
    <row r="114" spans="1:24" ht="13.9" customHeight="1" x14ac:dyDescent="0.2">
      <c r="A114" s="10">
        <v>53045040</v>
      </c>
      <c r="B114" s="21" t="s">
        <v>1142</v>
      </c>
      <c r="C114" s="21" t="s">
        <v>1263</v>
      </c>
      <c r="D114" s="21" t="s">
        <v>297</v>
      </c>
      <c r="E114" s="21" t="s">
        <v>178</v>
      </c>
      <c r="F114" s="21">
        <v>7</v>
      </c>
      <c r="G114" s="21">
        <v>42</v>
      </c>
      <c r="H114" s="42">
        <v>-77.894750000000002</v>
      </c>
      <c r="I114" s="43">
        <v>2.5744166700000002</v>
      </c>
      <c r="J114" s="22">
        <v>25.725649981460869</v>
      </c>
      <c r="K114" s="23">
        <v>26.016228334245572</v>
      </c>
      <c r="L114" s="23">
        <v>26.21929022988504</v>
      </c>
      <c r="M114" s="23">
        <v>26.450441134057499</v>
      </c>
      <c r="N114" s="23">
        <v>26.230724313022691</v>
      </c>
      <c r="O114" s="23">
        <v>25.902787698412691</v>
      </c>
      <c r="P114" s="23">
        <v>25.861940092165881</v>
      </c>
      <c r="Q114" s="23">
        <v>25.992543202764971</v>
      </c>
      <c r="R114" s="23">
        <v>25.845127155172399</v>
      </c>
      <c r="S114" s="23">
        <v>25.817599555061172</v>
      </c>
      <c r="T114" s="23">
        <v>25.70434546615579</v>
      </c>
      <c r="U114" s="23">
        <v>25.657441601779741</v>
      </c>
      <c r="V114" s="38">
        <v>25.952009897015358</v>
      </c>
      <c r="W114" s="41">
        <v>118</v>
      </c>
      <c r="X114" s="24">
        <v>0.98333333333333328</v>
      </c>
    </row>
    <row r="115" spans="1:24" ht="13.9" customHeight="1" x14ac:dyDescent="0.2">
      <c r="A115" s="10">
        <v>21055030</v>
      </c>
      <c r="B115" s="21" t="s">
        <v>1132</v>
      </c>
      <c r="C115" s="21" t="s">
        <v>177</v>
      </c>
      <c r="D115" s="21" t="s">
        <v>179</v>
      </c>
      <c r="E115" s="21" t="s">
        <v>178</v>
      </c>
      <c r="F115" s="21">
        <v>4</v>
      </c>
      <c r="G115" s="21">
        <v>2085</v>
      </c>
      <c r="H115" s="42">
        <v>-76.16</v>
      </c>
      <c r="I115" s="43">
        <v>2.2400000000000002</v>
      </c>
      <c r="J115" s="22">
        <v>16.15509329267476</v>
      </c>
      <c r="K115" s="23">
        <v>16.264518463804301</v>
      </c>
      <c r="L115" s="23">
        <v>16.07134129096632</v>
      </c>
      <c r="M115" s="23">
        <v>16.003760492084378</v>
      </c>
      <c r="N115" s="23">
        <v>16.066016028004789</v>
      </c>
      <c r="O115" s="23">
        <v>15.623060629018831</v>
      </c>
      <c r="P115" s="23">
        <v>15.18104369196679</v>
      </c>
      <c r="Q115" s="23">
        <v>15.196816531610249</v>
      </c>
      <c r="R115" s="23">
        <v>15.701877672565811</v>
      </c>
      <c r="S115" s="23">
        <v>15.837189539923889</v>
      </c>
      <c r="T115" s="23">
        <v>15.949789986025939</v>
      </c>
      <c r="U115" s="23">
        <v>16.003112099479861</v>
      </c>
      <c r="V115" s="38">
        <v>15.83780164317716</v>
      </c>
      <c r="W115" s="41">
        <v>300</v>
      </c>
      <c r="X115" s="24">
        <v>0.83333333333333337</v>
      </c>
    </row>
    <row r="116" spans="1:24" ht="13.9" customHeight="1" x14ac:dyDescent="0.2">
      <c r="A116" s="10">
        <v>52025090</v>
      </c>
      <c r="B116" s="21" t="s">
        <v>1142</v>
      </c>
      <c r="C116" s="21" t="s">
        <v>280</v>
      </c>
      <c r="D116" s="21" t="s">
        <v>280</v>
      </c>
      <c r="E116" s="21" t="s">
        <v>178</v>
      </c>
      <c r="F116" s="21">
        <v>7</v>
      </c>
      <c r="G116" s="21">
        <v>1870</v>
      </c>
      <c r="H116" s="42">
        <v>-76.750333329999989</v>
      </c>
      <c r="I116" s="43">
        <v>2.1938333299999999</v>
      </c>
      <c r="J116" s="44">
        <v>17.674847330700569</v>
      </c>
      <c r="K116" s="45">
        <v>17.864085383001409</v>
      </c>
      <c r="L116" s="45">
        <v>17.9948731326893</v>
      </c>
      <c r="M116" s="45">
        <v>18.061028823194668</v>
      </c>
      <c r="N116" s="45">
        <v>18.166322328055639</v>
      </c>
      <c r="O116" s="45">
        <v>18.28823661691623</v>
      </c>
      <c r="P116" s="45">
        <v>18.523504045357839</v>
      </c>
      <c r="Q116" s="45">
        <v>18.97499906710982</v>
      </c>
      <c r="R116" s="45">
        <v>18.871717663426111</v>
      </c>
      <c r="S116" s="45">
        <v>18.07603789174123</v>
      </c>
      <c r="T116" s="45">
        <v>17.330485865934591</v>
      </c>
      <c r="U116" s="45">
        <v>17.43355690248125</v>
      </c>
      <c r="V116" s="38">
        <v>18.104974587550721</v>
      </c>
      <c r="W116" s="41">
        <v>313</v>
      </c>
      <c r="X116" s="24">
        <v>0.86944444444444446</v>
      </c>
    </row>
    <row r="117" spans="1:24" ht="13.9" customHeight="1" x14ac:dyDescent="0.2">
      <c r="A117" s="10">
        <v>52025060</v>
      </c>
      <c r="B117" s="35" t="s">
        <v>1142</v>
      </c>
      <c r="C117" s="35" t="s">
        <v>1264</v>
      </c>
      <c r="D117" s="35" t="s">
        <v>1265</v>
      </c>
      <c r="E117" s="35" t="s">
        <v>178</v>
      </c>
      <c r="F117" s="35">
        <v>7</v>
      </c>
      <c r="G117" s="35">
        <v>580</v>
      </c>
      <c r="H117" s="36">
        <v>-77.19</v>
      </c>
      <c r="I117" s="37">
        <v>1.91</v>
      </c>
      <c r="J117" s="22">
        <v>26.24244871414303</v>
      </c>
      <c r="K117" s="23">
        <v>26.272336350112202</v>
      </c>
      <c r="L117" s="23">
        <v>26.040985192632721</v>
      </c>
      <c r="M117" s="23">
        <v>26.112574755491401</v>
      </c>
      <c r="N117" s="23">
        <v>26.113115329354539</v>
      </c>
      <c r="O117" s="23">
        <v>26.00508088323712</v>
      </c>
      <c r="P117" s="23">
        <v>26.285472658461149</v>
      </c>
      <c r="Q117" s="23">
        <v>27.109350549450529</v>
      </c>
      <c r="R117" s="23">
        <v>26.728847596043241</v>
      </c>
      <c r="S117" s="23">
        <v>26.181281592242868</v>
      </c>
      <c r="T117" s="23">
        <v>25.427658033345949</v>
      </c>
      <c r="U117" s="23">
        <v>25.620950875815002</v>
      </c>
      <c r="V117" s="38">
        <v>26.17834187752748</v>
      </c>
      <c r="W117" s="41">
        <v>110</v>
      </c>
      <c r="X117" s="24">
        <v>0.91666666666666663</v>
      </c>
    </row>
    <row r="118" spans="1:24" ht="13.9" customHeight="1" x14ac:dyDescent="0.2">
      <c r="A118" s="10">
        <v>26065010</v>
      </c>
      <c r="B118" s="21" t="s">
        <v>1132</v>
      </c>
      <c r="C118" s="21" t="s">
        <v>1266</v>
      </c>
      <c r="D118" s="21" t="s">
        <v>1267</v>
      </c>
      <c r="E118" s="21" t="s">
        <v>178</v>
      </c>
      <c r="F118" s="21">
        <v>9</v>
      </c>
      <c r="G118" s="21">
        <v>1003</v>
      </c>
      <c r="H118" s="42">
        <v>-76.347333329999998</v>
      </c>
      <c r="I118" s="43">
        <v>3.2691666700000002</v>
      </c>
      <c r="J118" s="22">
        <v>23.369455645161281</v>
      </c>
      <c r="K118" s="23">
        <v>23.633012588943618</v>
      </c>
      <c r="L118" s="23">
        <v>23.525721377662421</v>
      </c>
      <c r="M118" s="23">
        <v>23.31068833943834</v>
      </c>
      <c r="N118" s="23">
        <v>23.319516129032259</v>
      </c>
      <c r="O118" s="23">
        <v>23.52</v>
      </c>
      <c r="P118" s="23">
        <v>23.45673894862604</v>
      </c>
      <c r="Q118" s="23">
        <v>23.772945041816001</v>
      </c>
      <c r="R118" s="23">
        <v>23.43926851851851</v>
      </c>
      <c r="S118" s="23">
        <v>23.348876941457579</v>
      </c>
      <c r="T118" s="23">
        <v>22.84939814814814</v>
      </c>
      <c r="U118" s="23">
        <v>23.254776625704039</v>
      </c>
      <c r="V118" s="38">
        <v>23.400033192042351</v>
      </c>
      <c r="W118" s="41">
        <v>110</v>
      </c>
      <c r="X118" s="24">
        <v>0.91666666666666663</v>
      </c>
    </row>
    <row r="119" spans="1:24" ht="13.9" customHeight="1" x14ac:dyDescent="0.2">
      <c r="A119" s="10">
        <v>26065020</v>
      </c>
      <c r="B119" s="21" t="s">
        <v>1132</v>
      </c>
      <c r="C119" s="21" t="s">
        <v>1267</v>
      </c>
      <c r="D119" s="21" t="s">
        <v>1267</v>
      </c>
      <c r="E119" s="21" t="s">
        <v>178</v>
      </c>
      <c r="F119" s="21">
        <v>9</v>
      </c>
      <c r="G119" s="21">
        <v>1133</v>
      </c>
      <c r="H119" s="42">
        <v>-76.223055560000006</v>
      </c>
      <c r="I119" s="43">
        <v>3.2456666699999999</v>
      </c>
      <c r="J119" s="22">
        <v>23.684712329788312</v>
      </c>
      <c r="K119" s="23">
        <v>23.758368479070011</v>
      </c>
      <c r="L119" s="23">
        <v>23.729080778214101</v>
      </c>
      <c r="M119" s="23">
        <v>23.677342414692308</v>
      </c>
      <c r="N119" s="23">
        <v>23.600094196373359</v>
      </c>
      <c r="O119" s="23">
        <v>23.685856123662269</v>
      </c>
      <c r="P119" s="23">
        <v>23.727131754474271</v>
      </c>
      <c r="Q119" s="23">
        <v>23.864825220871172</v>
      </c>
      <c r="R119" s="23">
        <v>23.67002270120182</v>
      </c>
      <c r="S119" s="23">
        <v>23.629842171331291</v>
      </c>
      <c r="T119" s="23">
        <v>23.56540220201251</v>
      </c>
      <c r="U119" s="23">
        <v>23.617137513122181</v>
      </c>
      <c r="V119" s="38">
        <v>23.684151323734469</v>
      </c>
      <c r="W119" s="41">
        <v>330</v>
      </c>
      <c r="X119" s="24">
        <v>0.91666666666666663</v>
      </c>
    </row>
    <row r="120" spans="1:24" ht="13.9" customHeight="1" x14ac:dyDescent="0.2">
      <c r="A120" s="10">
        <v>52015020</v>
      </c>
      <c r="B120" s="21" t="s">
        <v>1132</v>
      </c>
      <c r="C120" s="21" t="s">
        <v>1268</v>
      </c>
      <c r="D120" s="21" t="s">
        <v>1269</v>
      </c>
      <c r="E120" s="21" t="s">
        <v>178</v>
      </c>
      <c r="F120" s="21">
        <v>7</v>
      </c>
      <c r="G120" s="21">
        <v>580</v>
      </c>
      <c r="H120" s="42">
        <v>-77.049997219999995</v>
      </c>
      <c r="I120" s="43">
        <v>2.1499972199999999</v>
      </c>
      <c r="J120" s="22">
        <v>26.034173387096772</v>
      </c>
      <c r="K120" s="23">
        <v>26.474030255256299</v>
      </c>
      <c r="L120" s="23">
        <v>26.2414765377168</v>
      </c>
      <c r="M120" s="23">
        <v>26.021607222775799</v>
      </c>
      <c r="N120" s="23">
        <v>26.11265322580644</v>
      </c>
      <c r="O120" s="23">
        <v>25.82579397007844</v>
      </c>
      <c r="P120" s="23">
        <v>26.56377419354838</v>
      </c>
      <c r="Q120" s="23">
        <v>27.60484357398872</v>
      </c>
      <c r="R120" s="23">
        <v>27.37194801061008</v>
      </c>
      <c r="S120" s="23">
        <v>26.547688519651459</v>
      </c>
      <c r="T120" s="23">
        <v>25.83554168947272</v>
      </c>
      <c r="U120" s="23">
        <v>25.70760853306459</v>
      </c>
      <c r="V120" s="38">
        <v>26.361761593255551</v>
      </c>
      <c r="W120" s="41">
        <v>112</v>
      </c>
      <c r="X120" s="24">
        <v>0.93333333333333335</v>
      </c>
    </row>
    <row r="121" spans="1:24" ht="13.9" customHeight="1" x14ac:dyDescent="0.2">
      <c r="A121" s="10">
        <v>26025100</v>
      </c>
      <c r="B121" s="35" t="s">
        <v>1132</v>
      </c>
      <c r="C121" s="35" t="s">
        <v>1270</v>
      </c>
      <c r="D121" s="35" t="s">
        <v>1271</v>
      </c>
      <c r="E121" s="35" t="s">
        <v>178</v>
      </c>
      <c r="F121" s="35">
        <v>9</v>
      </c>
      <c r="G121" s="35">
        <v>1822</v>
      </c>
      <c r="H121" s="36">
        <v>-76.52633333</v>
      </c>
      <c r="I121" s="37">
        <v>2.6744722200000002</v>
      </c>
      <c r="J121" s="44">
        <v>19.344274009185309</v>
      </c>
      <c r="K121" s="45">
        <v>19.342623906055309</v>
      </c>
      <c r="L121" s="45">
        <v>19.38769843250514</v>
      </c>
      <c r="M121" s="45">
        <v>19.33248035397574</v>
      </c>
      <c r="N121" s="45">
        <v>19.290911244315261</v>
      </c>
      <c r="O121" s="45">
        <v>19.605845504610311</v>
      </c>
      <c r="P121" s="45">
        <v>19.843190091843091</v>
      </c>
      <c r="Q121" s="45">
        <v>20.135616388601679</v>
      </c>
      <c r="R121" s="45">
        <v>19.762286570389989</v>
      </c>
      <c r="S121" s="45">
        <v>19.167825112661639</v>
      </c>
      <c r="T121" s="45">
        <v>18.92774648962147</v>
      </c>
      <c r="U121" s="45">
        <v>19.217318632308999</v>
      </c>
      <c r="V121" s="38">
        <v>19.446484728006158</v>
      </c>
      <c r="W121" s="41">
        <v>323</v>
      </c>
      <c r="X121" s="24">
        <v>0.89722222222222225</v>
      </c>
    </row>
    <row r="122" spans="1:24" ht="13.9" customHeight="1" x14ac:dyDescent="0.2">
      <c r="A122" s="10">
        <v>26035030</v>
      </c>
      <c r="B122" s="21" t="s">
        <v>1142</v>
      </c>
      <c r="C122" s="21" t="s">
        <v>1272</v>
      </c>
      <c r="D122" s="21" t="s">
        <v>1273</v>
      </c>
      <c r="E122" s="21" t="s">
        <v>178</v>
      </c>
      <c r="F122" s="21">
        <v>9</v>
      </c>
      <c r="G122" s="21">
        <v>1752</v>
      </c>
      <c r="H122" s="42">
        <v>-76.608750000000001</v>
      </c>
      <c r="I122" s="43">
        <v>2.4528888900000001</v>
      </c>
      <c r="J122" s="22">
        <v>19.632523099421281</v>
      </c>
      <c r="K122" s="23">
        <v>19.778080515908091</v>
      </c>
      <c r="L122" s="23">
        <v>19.548355352508072</v>
      </c>
      <c r="M122" s="23">
        <v>19.534973039481031</v>
      </c>
      <c r="N122" s="23">
        <v>19.49603509131251</v>
      </c>
      <c r="O122" s="23">
        <v>19.7397756171979</v>
      </c>
      <c r="P122" s="23">
        <v>19.868736497429619</v>
      </c>
      <c r="Q122" s="23">
        <v>20.06648042555917</v>
      </c>
      <c r="R122" s="23">
        <v>19.846946043004738</v>
      </c>
      <c r="S122" s="23">
        <v>19.1560933769493</v>
      </c>
      <c r="T122" s="23">
        <v>18.832249096880119</v>
      </c>
      <c r="U122" s="23">
        <v>19.17766645988419</v>
      </c>
      <c r="V122" s="38">
        <v>19.556492884628</v>
      </c>
      <c r="W122" s="41">
        <v>298</v>
      </c>
      <c r="X122" s="24">
        <v>0.82777777777777772</v>
      </c>
    </row>
    <row r="123" spans="1:24" ht="13.9" customHeight="1" x14ac:dyDescent="0.2">
      <c r="A123" s="10">
        <v>26045010</v>
      </c>
      <c r="B123" s="21" t="s">
        <v>1132</v>
      </c>
      <c r="C123" s="21" t="s">
        <v>1274</v>
      </c>
      <c r="D123" s="21" t="s">
        <v>1275</v>
      </c>
      <c r="E123" s="21" t="s">
        <v>178</v>
      </c>
      <c r="F123" s="21">
        <v>9</v>
      </c>
      <c r="G123" s="21">
        <v>983</v>
      </c>
      <c r="H123" s="42">
        <v>-76.414472220000007</v>
      </c>
      <c r="I123" s="43">
        <v>3.2628055599999999</v>
      </c>
      <c r="J123" s="44">
        <v>24.573209580663981</v>
      </c>
      <c r="K123" s="45">
        <v>24.70538668150661</v>
      </c>
      <c r="L123" s="45">
        <v>24.554965239629968</v>
      </c>
      <c r="M123" s="45">
        <v>24.497950429547132</v>
      </c>
      <c r="N123" s="45">
        <v>24.584995712829059</v>
      </c>
      <c r="O123" s="45">
        <v>24.650842857142852</v>
      </c>
      <c r="P123" s="45">
        <v>24.776362111748089</v>
      </c>
      <c r="Q123" s="45">
        <v>24.81012867383512</v>
      </c>
      <c r="R123" s="45">
        <v>24.57967168764824</v>
      </c>
      <c r="S123" s="45">
        <v>24.56226941972561</v>
      </c>
      <c r="T123" s="45">
        <v>24.49889025725231</v>
      </c>
      <c r="U123" s="45">
        <v>24.73435473468566</v>
      </c>
      <c r="V123" s="38">
        <v>24.627418948851219</v>
      </c>
      <c r="W123" s="41">
        <v>286</v>
      </c>
      <c r="X123" s="24">
        <v>0.7944444444444444</v>
      </c>
    </row>
    <row r="124" spans="1:24" ht="13.9" customHeight="1" x14ac:dyDescent="0.2">
      <c r="A124" s="10">
        <v>44015030</v>
      </c>
      <c r="B124" s="21" t="s">
        <v>1142</v>
      </c>
      <c r="C124" s="21" t="s">
        <v>259</v>
      </c>
      <c r="D124" s="21" t="s">
        <v>261</v>
      </c>
      <c r="E124" s="21" t="s">
        <v>178</v>
      </c>
      <c r="F124" s="21">
        <v>7</v>
      </c>
      <c r="G124" s="21">
        <v>2900</v>
      </c>
      <c r="H124" s="42">
        <v>-76.668750000000003</v>
      </c>
      <c r="I124" s="43">
        <v>1.90041667</v>
      </c>
      <c r="J124" s="22">
        <v>11.03172931541534</v>
      </c>
      <c r="K124" s="23">
        <v>11.305824699885029</v>
      </c>
      <c r="L124" s="23">
        <v>11.33744350491312</v>
      </c>
      <c r="M124" s="23">
        <v>11.35447259920439</v>
      </c>
      <c r="N124" s="23">
        <v>11.290418311249359</v>
      </c>
      <c r="O124" s="23">
        <v>10.70734644928247</v>
      </c>
      <c r="P124" s="23">
        <v>10.302756995970279</v>
      </c>
      <c r="Q124" s="23">
        <v>10.160420312062531</v>
      </c>
      <c r="R124" s="23">
        <v>10.480613155511239</v>
      </c>
      <c r="S124" s="23">
        <v>10.85633242813253</v>
      </c>
      <c r="T124" s="23">
        <v>11.17369640576536</v>
      </c>
      <c r="U124" s="23">
        <v>11.17732404219463</v>
      </c>
      <c r="V124" s="38">
        <v>10.931531518298859</v>
      </c>
      <c r="W124" s="41">
        <v>323</v>
      </c>
      <c r="X124" s="24">
        <v>0.89722222222222225</v>
      </c>
    </row>
    <row r="125" spans="1:24" ht="13.9" customHeight="1" x14ac:dyDescent="0.2">
      <c r="A125" s="10">
        <v>26025110</v>
      </c>
      <c r="B125" s="21" t="s">
        <v>1132</v>
      </c>
      <c r="C125" s="21" t="s">
        <v>344</v>
      </c>
      <c r="D125" s="21" t="s">
        <v>1276</v>
      </c>
      <c r="E125" s="21" t="s">
        <v>178</v>
      </c>
      <c r="F125" s="21">
        <v>9</v>
      </c>
      <c r="G125" s="21">
        <v>1009</v>
      </c>
      <c r="H125" s="42">
        <v>-76.556250000000006</v>
      </c>
      <c r="I125" s="43">
        <v>3.0753888900000002</v>
      </c>
      <c r="J125" s="22">
        <v>24.33406072106261</v>
      </c>
      <c r="K125" s="23">
        <v>24.406151826047751</v>
      </c>
      <c r="L125" s="23">
        <v>24.19769409906981</v>
      </c>
      <c r="M125" s="23">
        <v>24.09387933717548</v>
      </c>
      <c r="N125" s="23">
        <v>24.134616935483869</v>
      </c>
      <c r="O125" s="23">
        <v>24.248744855967079</v>
      </c>
      <c r="P125" s="23">
        <v>24.438628368511878</v>
      </c>
      <c r="Q125" s="23">
        <v>24.578876627051489</v>
      </c>
      <c r="R125" s="23">
        <v>24.505676764856439</v>
      </c>
      <c r="S125" s="23">
        <v>24.050262637051691</v>
      </c>
      <c r="T125" s="23">
        <v>23.95957719918237</v>
      </c>
      <c r="U125" s="23">
        <v>24.169399461916431</v>
      </c>
      <c r="V125" s="38">
        <v>24.259797402781409</v>
      </c>
      <c r="W125" s="41">
        <v>217</v>
      </c>
      <c r="X125" s="24">
        <v>0.90416666666666667</v>
      </c>
    </row>
    <row r="126" spans="1:24" ht="13.9" customHeight="1" x14ac:dyDescent="0.2">
      <c r="A126" s="10">
        <v>52015010</v>
      </c>
      <c r="B126" s="21" t="s">
        <v>1132</v>
      </c>
      <c r="C126" s="21" t="s">
        <v>276</v>
      </c>
      <c r="D126" s="21" t="s">
        <v>786</v>
      </c>
      <c r="E126" s="21" t="s">
        <v>178</v>
      </c>
      <c r="F126" s="21">
        <v>7</v>
      </c>
      <c r="G126" s="21">
        <v>2450</v>
      </c>
      <c r="H126" s="42">
        <v>-76.611944440000002</v>
      </c>
      <c r="I126" s="43">
        <v>2.2497222200000002</v>
      </c>
      <c r="J126" s="22">
        <v>13.886179192910349</v>
      </c>
      <c r="K126" s="23">
        <v>13.9294917918025</v>
      </c>
      <c r="L126" s="23">
        <v>14.064610215053751</v>
      </c>
      <c r="M126" s="23">
        <v>14.20053408460287</v>
      </c>
      <c r="N126" s="23">
        <v>14.343652476517111</v>
      </c>
      <c r="O126" s="23">
        <v>14.288093205216169</v>
      </c>
      <c r="P126" s="23">
        <v>14.253242374467449</v>
      </c>
      <c r="Q126" s="23">
        <v>14.37068910561999</v>
      </c>
      <c r="R126" s="23">
        <v>14.40976256368152</v>
      </c>
      <c r="S126" s="23">
        <v>13.846390041845421</v>
      </c>
      <c r="T126" s="23">
        <v>13.45595851332574</v>
      </c>
      <c r="U126" s="23">
        <v>13.6325613939911</v>
      </c>
      <c r="V126" s="38">
        <v>14.056763746586171</v>
      </c>
      <c r="W126" s="41">
        <v>288</v>
      </c>
      <c r="X126" s="24">
        <v>0.8</v>
      </c>
    </row>
    <row r="127" spans="1:24" ht="13.9" customHeight="1" x14ac:dyDescent="0.2">
      <c r="A127" s="10">
        <v>26025070</v>
      </c>
      <c r="B127" s="21" t="s">
        <v>1132</v>
      </c>
      <c r="C127" s="21" t="s">
        <v>1277</v>
      </c>
      <c r="D127" s="21" t="s">
        <v>1278</v>
      </c>
      <c r="E127" s="21" t="s">
        <v>178</v>
      </c>
      <c r="F127" s="21">
        <v>9</v>
      </c>
      <c r="G127" s="21">
        <v>3071</v>
      </c>
      <c r="H127" s="42">
        <v>-76.289055560000008</v>
      </c>
      <c r="I127" s="43">
        <v>2.5097499999999999</v>
      </c>
      <c r="J127" s="22">
        <v>10.55689930216046</v>
      </c>
      <c r="K127" s="23">
        <v>10.68448275682263</v>
      </c>
      <c r="L127" s="23">
        <v>10.78630876399995</v>
      </c>
      <c r="M127" s="23">
        <v>10.744450444971489</v>
      </c>
      <c r="N127" s="23">
        <v>10.69957206592213</v>
      </c>
      <c r="O127" s="23">
        <v>10.28421819666071</v>
      </c>
      <c r="P127" s="23">
        <v>9.8697611339963807</v>
      </c>
      <c r="Q127" s="23">
        <v>9.9817939249596748</v>
      </c>
      <c r="R127" s="23">
        <v>10.43469930086143</v>
      </c>
      <c r="S127" s="23">
        <v>10.6646805710048</v>
      </c>
      <c r="T127" s="23">
        <v>10.699562664476391</v>
      </c>
      <c r="U127" s="23">
        <v>10.63706515672682</v>
      </c>
      <c r="V127" s="38">
        <v>10.5036245235469</v>
      </c>
      <c r="W127" s="41">
        <v>310</v>
      </c>
      <c r="X127" s="24">
        <v>0.86111111111111116</v>
      </c>
    </row>
    <row r="128" spans="1:24" ht="13.9" customHeight="1" x14ac:dyDescent="0.2">
      <c r="A128" s="10">
        <v>23215030</v>
      </c>
      <c r="B128" s="35" t="s">
        <v>1134</v>
      </c>
      <c r="C128" s="35" t="s">
        <v>1279</v>
      </c>
      <c r="D128" s="35" t="s">
        <v>1280</v>
      </c>
      <c r="E128" s="35" t="s">
        <v>38</v>
      </c>
      <c r="F128" s="35">
        <v>8</v>
      </c>
      <c r="G128" s="35">
        <v>208</v>
      </c>
      <c r="H128" s="36">
        <v>-73.602777779999997</v>
      </c>
      <c r="I128" s="37">
        <v>8.2288888900000003</v>
      </c>
      <c r="J128" s="44">
        <v>29.424430125946088</v>
      </c>
      <c r="K128" s="45">
        <v>30.097996614762408</v>
      </c>
      <c r="L128" s="45">
        <v>29.795738393870771</v>
      </c>
      <c r="M128" s="45">
        <v>28.91191228967568</v>
      </c>
      <c r="N128" s="45">
        <v>28.35825868883677</v>
      </c>
      <c r="O128" s="45">
        <v>28.252471060672669</v>
      </c>
      <c r="P128" s="45">
        <v>28.469565969271301</v>
      </c>
      <c r="Q128" s="45">
        <v>28.520265103299849</v>
      </c>
      <c r="R128" s="45">
        <v>28.077159388025748</v>
      </c>
      <c r="S128" s="45">
        <v>27.874317469300479</v>
      </c>
      <c r="T128" s="45">
        <v>27.935324753277861</v>
      </c>
      <c r="U128" s="45">
        <v>28.51946443963454</v>
      </c>
      <c r="V128" s="38">
        <v>28.686408691381182</v>
      </c>
      <c r="W128" s="41">
        <v>226</v>
      </c>
      <c r="X128" s="24">
        <v>0.94166666666666665</v>
      </c>
    </row>
    <row r="129" spans="1:24" ht="13.9" customHeight="1" x14ac:dyDescent="0.2">
      <c r="A129" s="10">
        <v>28025090</v>
      </c>
      <c r="B129" s="21" t="s">
        <v>1132</v>
      </c>
      <c r="C129" s="21" t="s">
        <v>1281</v>
      </c>
      <c r="D129" s="21" t="s">
        <v>1282</v>
      </c>
      <c r="E129" s="21" t="s">
        <v>38</v>
      </c>
      <c r="F129" s="21">
        <v>5</v>
      </c>
      <c r="G129" s="21">
        <v>100</v>
      </c>
      <c r="H129" s="42">
        <v>-73.265472220000007</v>
      </c>
      <c r="I129" s="43">
        <v>9.8502500000000008</v>
      </c>
      <c r="J129" s="22">
        <v>27.920473733307439</v>
      </c>
      <c r="K129" s="23">
        <v>28.509521220159151</v>
      </c>
      <c r="L129" s="23">
        <v>28.9079212084958</v>
      </c>
      <c r="M129" s="23">
        <v>28.408790667423482</v>
      </c>
      <c r="N129" s="23">
        <v>27.91643406879189</v>
      </c>
      <c r="O129" s="23">
        <v>28.052729738447091</v>
      </c>
      <c r="P129" s="23">
        <v>28.298502917320139</v>
      </c>
      <c r="Q129" s="23">
        <v>28.003603146156909</v>
      </c>
      <c r="R129" s="23">
        <v>27.49687785952872</v>
      </c>
      <c r="S129" s="23">
        <v>27.213445485861861</v>
      </c>
      <c r="T129" s="23">
        <v>27.146436387390199</v>
      </c>
      <c r="U129" s="23">
        <v>27.253755578901099</v>
      </c>
      <c r="V129" s="38">
        <v>27.927374334315321</v>
      </c>
      <c r="W129" s="41">
        <v>330</v>
      </c>
      <c r="X129" s="24">
        <v>0.91666666666666663</v>
      </c>
    </row>
    <row r="130" spans="1:24" ht="13.9" customHeight="1" x14ac:dyDescent="0.2">
      <c r="A130" s="10">
        <v>28025070</v>
      </c>
      <c r="B130" s="35" t="s">
        <v>1140</v>
      </c>
      <c r="C130" s="35" t="s">
        <v>1283</v>
      </c>
      <c r="D130" s="35" t="s">
        <v>1282</v>
      </c>
      <c r="E130" s="35" t="s">
        <v>38</v>
      </c>
      <c r="F130" s="35">
        <v>5</v>
      </c>
      <c r="G130" s="35">
        <v>180</v>
      </c>
      <c r="H130" s="36">
        <v>-73.249388890000006</v>
      </c>
      <c r="I130" s="37">
        <v>10.001805559999999</v>
      </c>
      <c r="J130" s="44">
        <v>29.572701532503991</v>
      </c>
      <c r="K130" s="45">
        <v>30.489424681793771</v>
      </c>
      <c r="L130" s="45">
        <v>30.475768481710301</v>
      </c>
      <c r="M130" s="45">
        <v>29.7237896160518</v>
      </c>
      <c r="N130" s="45">
        <v>28.772603705235419</v>
      </c>
      <c r="O130" s="45">
        <v>28.97888356485414</v>
      </c>
      <c r="P130" s="45">
        <v>29.405327432732879</v>
      </c>
      <c r="Q130" s="45">
        <v>28.934261539864991</v>
      </c>
      <c r="R130" s="45">
        <v>28.253203763828761</v>
      </c>
      <c r="S130" s="45">
        <v>27.818764362058602</v>
      </c>
      <c r="T130" s="45">
        <v>27.849971169448509</v>
      </c>
      <c r="U130" s="45">
        <v>28.51136667627954</v>
      </c>
      <c r="V130" s="38">
        <v>29.065505543863551</v>
      </c>
      <c r="W130" s="41">
        <v>336</v>
      </c>
      <c r="X130" s="24">
        <v>0.93333333333333335</v>
      </c>
    </row>
    <row r="131" spans="1:24" ht="13.9" customHeight="1" x14ac:dyDescent="0.2">
      <c r="A131" s="10">
        <v>28025080</v>
      </c>
      <c r="B131" s="21" t="s">
        <v>1142</v>
      </c>
      <c r="C131" s="21" t="s">
        <v>1284</v>
      </c>
      <c r="D131" s="21" t="s">
        <v>1285</v>
      </c>
      <c r="E131" s="21" t="s">
        <v>38</v>
      </c>
      <c r="F131" s="21">
        <v>5</v>
      </c>
      <c r="G131" s="21">
        <v>170</v>
      </c>
      <c r="H131" s="42">
        <v>-73.240555560000004</v>
      </c>
      <c r="I131" s="43">
        <v>9.686666670000001</v>
      </c>
      <c r="J131" s="22">
        <v>28.207747911038709</v>
      </c>
      <c r="K131" s="23">
        <v>28.72576235386579</v>
      </c>
      <c r="L131" s="23">
        <v>28.861590698727792</v>
      </c>
      <c r="M131" s="23">
        <v>28.64193851486954</v>
      </c>
      <c r="N131" s="23">
        <v>27.97564972158218</v>
      </c>
      <c r="O131" s="23">
        <v>28.007848704615942</v>
      </c>
      <c r="P131" s="23">
        <v>28.141546773016451</v>
      </c>
      <c r="Q131" s="23">
        <v>27.989589126807552</v>
      </c>
      <c r="R131" s="23">
        <v>27.417989417989411</v>
      </c>
      <c r="S131" s="23">
        <v>27.090030921417021</v>
      </c>
      <c r="T131" s="23">
        <v>27.18716368667517</v>
      </c>
      <c r="U131" s="23">
        <v>27.736427880184319</v>
      </c>
      <c r="V131" s="38">
        <v>27.99860714256582</v>
      </c>
      <c r="W131" s="41">
        <v>109</v>
      </c>
      <c r="X131" s="24">
        <v>0.90833333333333333</v>
      </c>
    </row>
    <row r="132" spans="1:24" ht="13.9" customHeight="1" x14ac:dyDescent="0.2">
      <c r="A132" s="10">
        <v>25025250</v>
      </c>
      <c r="B132" s="35" t="s">
        <v>1132</v>
      </c>
      <c r="C132" s="35" t="s">
        <v>1286</v>
      </c>
      <c r="D132" s="35" t="s">
        <v>1286</v>
      </c>
      <c r="E132" s="35" t="s">
        <v>38</v>
      </c>
      <c r="F132" s="35">
        <v>5</v>
      </c>
      <c r="G132" s="35">
        <v>40</v>
      </c>
      <c r="H132" s="36">
        <v>-73.59338889</v>
      </c>
      <c r="I132" s="37">
        <v>9.3610277800000006</v>
      </c>
      <c r="J132" s="22">
        <v>28.87209677419354</v>
      </c>
      <c r="K132" s="23">
        <v>29.402397828863339</v>
      </c>
      <c r="L132" s="23">
        <v>29.46037365591398</v>
      </c>
      <c r="M132" s="23">
        <v>28.660833333333319</v>
      </c>
      <c r="N132" s="23">
        <v>28.247193548387099</v>
      </c>
      <c r="O132" s="23">
        <v>28.10818185550081</v>
      </c>
      <c r="P132" s="23">
        <v>28.555244686924329</v>
      </c>
      <c r="Q132" s="23">
        <v>29.000763440860219</v>
      </c>
      <c r="R132" s="23">
        <v>27.836600574712641</v>
      </c>
      <c r="S132" s="23">
        <v>27.671715053763439</v>
      </c>
      <c r="T132" s="23">
        <v>27.658750000000001</v>
      </c>
      <c r="U132" s="23">
        <v>28.391814516129031</v>
      </c>
      <c r="V132" s="38">
        <v>28.488830439048481</v>
      </c>
      <c r="W132" s="41">
        <v>119</v>
      </c>
      <c r="X132" s="24">
        <v>0.9916666666666667</v>
      </c>
    </row>
    <row r="133" spans="1:24" ht="13.9" customHeight="1" x14ac:dyDescent="0.2">
      <c r="A133" s="10">
        <v>23215050</v>
      </c>
      <c r="B133" s="21" t="s">
        <v>1134</v>
      </c>
      <c r="C133" s="21" t="s">
        <v>1287</v>
      </c>
      <c r="D133" s="21" t="s">
        <v>1288</v>
      </c>
      <c r="E133" s="21" t="s">
        <v>38</v>
      </c>
      <c r="F133" s="21">
        <v>8</v>
      </c>
      <c r="G133" s="21">
        <v>163</v>
      </c>
      <c r="H133" s="42">
        <v>-73.636388890000006</v>
      </c>
      <c r="I133" s="43">
        <v>8.6144444399999998</v>
      </c>
      <c r="J133" s="22">
        <v>28.84752995391705</v>
      </c>
      <c r="K133" s="23">
        <v>28.884954844006561</v>
      </c>
      <c r="L133" s="23">
        <v>28.740161290322579</v>
      </c>
      <c r="M133" s="23">
        <v>28.54738752052544</v>
      </c>
      <c r="N133" s="23">
        <v>28.296277835160758</v>
      </c>
      <c r="O133" s="23">
        <v>28.4731308155446</v>
      </c>
      <c r="P133" s="23">
        <v>28.54146970472776</v>
      </c>
      <c r="Q133" s="23">
        <v>28.528940727792779</v>
      </c>
      <c r="R133" s="23">
        <v>28.18040166028096</v>
      </c>
      <c r="S133" s="23">
        <v>28.196428177557198</v>
      </c>
      <c r="T133" s="23">
        <v>28.343612884915562</v>
      </c>
      <c r="U133" s="23">
        <v>28.72278622337576</v>
      </c>
      <c r="V133" s="38">
        <v>28.52525680317725</v>
      </c>
      <c r="W133" s="41">
        <v>117</v>
      </c>
      <c r="X133" s="24">
        <v>0.97499999999999998</v>
      </c>
    </row>
    <row r="134" spans="1:24" ht="13.9" customHeight="1" x14ac:dyDescent="0.2">
      <c r="A134" s="10">
        <v>28025020</v>
      </c>
      <c r="B134" s="21" t="s">
        <v>1132</v>
      </c>
      <c r="C134" s="21" t="s">
        <v>1289</v>
      </c>
      <c r="D134" s="21" t="s">
        <v>1290</v>
      </c>
      <c r="E134" s="21" t="s">
        <v>38</v>
      </c>
      <c r="F134" s="21">
        <v>5</v>
      </c>
      <c r="G134" s="21">
        <v>350</v>
      </c>
      <c r="H134" s="42">
        <v>-73.131388889999997</v>
      </c>
      <c r="I134" s="43">
        <v>10.271388890000001</v>
      </c>
      <c r="J134" s="22">
        <v>26.164107104658399</v>
      </c>
      <c r="K134" s="23">
        <v>27.082720349696469</v>
      </c>
      <c r="L134" s="23">
        <v>27.64069692781904</v>
      </c>
      <c r="M134" s="23">
        <v>27.30900850665936</v>
      </c>
      <c r="N134" s="23">
        <v>26.668544130929451</v>
      </c>
      <c r="O134" s="23">
        <v>26.630774503263481</v>
      </c>
      <c r="P134" s="23">
        <v>26.847126805711131</v>
      </c>
      <c r="Q134" s="23">
        <v>26.661200224506668</v>
      </c>
      <c r="R134" s="23">
        <v>26.149279069256561</v>
      </c>
      <c r="S134" s="23">
        <v>25.749752818557031</v>
      </c>
      <c r="T134" s="23">
        <v>25.6127127995831</v>
      </c>
      <c r="U134" s="23">
        <v>25.820640264097332</v>
      </c>
      <c r="V134" s="38">
        <v>26.528046958728169</v>
      </c>
      <c r="W134" s="41">
        <v>316</v>
      </c>
      <c r="X134" s="24">
        <v>0.87777777777777777</v>
      </c>
    </row>
    <row r="135" spans="1:24" ht="13.9" customHeight="1" x14ac:dyDescent="0.2">
      <c r="A135" s="10">
        <v>28025502</v>
      </c>
      <c r="B135" s="21" t="s">
        <v>1130</v>
      </c>
      <c r="C135" s="11" t="s">
        <v>37</v>
      </c>
      <c r="D135" s="21" t="s">
        <v>39</v>
      </c>
      <c r="E135" s="21" t="s">
        <v>38</v>
      </c>
      <c r="F135" s="21">
        <v>5</v>
      </c>
      <c r="G135" s="21">
        <v>138</v>
      </c>
      <c r="H135" s="42">
        <v>-73.247666670000001</v>
      </c>
      <c r="I135" s="43">
        <v>10.43616667</v>
      </c>
      <c r="J135" s="44">
        <v>29.286451915946479</v>
      </c>
      <c r="K135" s="45">
        <v>30.06611927867052</v>
      </c>
      <c r="L135" s="45">
        <v>30.29880147351653</v>
      </c>
      <c r="M135" s="45">
        <v>29.852139714625441</v>
      </c>
      <c r="N135" s="45">
        <v>28.907441814873049</v>
      </c>
      <c r="O135" s="45">
        <v>29.348010000304878</v>
      </c>
      <c r="P135" s="45">
        <v>30.003914077227851</v>
      </c>
      <c r="Q135" s="45">
        <v>29.275519036173971</v>
      </c>
      <c r="R135" s="45">
        <v>28.21428787063774</v>
      </c>
      <c r="S135" s="45">
        <v>27.709736758537161</v>
      </c>
      <c r="T135" s="45">
        <v>27.89779465426016</v>
      </c>
      <c r="U135" s="45">
        <v>28.609396679828301</v>
      </c>
      <c r="V135" s="38">
        <v>29.1224677728835</v>
      </c>
      <c r="W135" s="41">
        <v>341</v>
      </c>
      <c r="X135" s="24">
        <v>0.94722222222222219</v>
      </c>
    </row>
    <row r="136" spans="1:24" ht="13.9" customHeight="1" x14ac:dyDescent="0.2">
      <c r="A136" s="10">
        <v>28035020</v>
      </c>
      <c r="B136" s="21" t="s">
        <v>1132</v>
      </c>
      <c r="C136" s="21" t="s">
        <v>206</v>
      </c>
      <c r="D136" s="21" t="s">
        <v>39</v>
      </c>
      <c r="E136" s="21" t="s">
        <v>38</v>
      </c>
      <c r="F136" s="21">
        <v>5</v>
      </c>
      <c r="G136" s="21">
        <v>110</v>
      </c>
      <c r="H136" s="42">
        <v>-73.319444439999998</v>
      </c>
      <c r="I136" s="43">
        <v>10.363055559999999</v>
      </c>
      <c r="J136" s="44">
        <v>28.590663082437271</v>
      </c>
      <c r="K136" s="45">
        <v>29.439802430339292</v>
      </c>
      <c r="L136" s="45">
        <v>29.69158402781456</v>
      </c>
      <c r="M136" s="45">
        <v>29.22417769921946</v>
      </c>
      <c r="N136" s="45">
        <v>28.340344597004769</v>
      </c>
      <c r="O136" s="45">
        <v>28.617947049402989</v>
      </c>
      <c r="P136" s="45">
        <v>29.035060057912659</v>
      </c>
      <c r="Q136" s="45">
        <v>28.656630487957131</v>
      </c>
      <c r="R136" s="45">
        <v>27.68573940212433</v>
      </c>
      <c r="S136" s="45">
        <v>27.329609392143951</v>
      </c>
      <c r="T136" s="45">
        <v>27.348106587195019</v>
      </c>
      <c r="U136" s="45">
        <v>27.931933427542312</v>
      </c>
      <c r="V136" s="38">
        <v>28.490966520091149</v>
      </c>
      <c r="W136" s="41">
        <v>334</v>
      </c>
      <c r="X136" s="24">
        <v>0.92777777777777781</v>
      </c>
    </row>
    <row r="137" spans="1:24" ht="13.9" customHeight="1" x14ac:dyDescent="0.2">
      <c r="A137" s="10">
        <v>28035040</v>
      </c>
      <c r="B137" s="21" t="s">
        <v>1132</v>
      </c>
      <c r="C137" s="21" t="s">
        <v>1291</v>
      </c>
      <c r="D137" s="21" t="s">
        <v>39</v>
      </c>
      <c r="E137" s="21" t="s">
        <v>38</v>
      </c>
      <c r="F137" s="21">
        <v>5</v>
      </c>
      <c r="G137" s="21">
        <v>50</v>
      </c>
      <c r="H137" s="42">
        <v>-73.64752777999999</v>
      </c>
      <c r="I137" s="43">
        <v>9.9049166700000004</v>
      </c>
      <c r="J137" s="22">
        <v>30.927265232484459</v>
      </c>
      <c r="K137" s="23">
        <v>31.282275669846481</v>
      </c>
      <c r="L137" s="23">
        <v>31.127777519239039</v>
      </c>
      <c r="M137" s="23">
        <v>30.854066511614072</v>
      </c>
      <c r="N137" s="23">
        <v>30.379726625608459</v>
      </c>
      <c r="O137" s="23">
        <v>30.497808535547041</v>
      </c>
      <c r="P137" s="23">
        <v>30.636505312455419</v>
      </c>
      <c r="Q137" s="23">
        <v>30.309647790721201</v>
      </c>
      <c r="R137" s="23">
        <v>29.93651104017842</v>
      </c>
      <c r="S137" s="23">
        <v>29.476743061488129</v>
      </c>
      <c r="T137" s="23">
        <v>29.321591882630099</v>
      </c>
      <c r="U137" s="23">
        <v>30.283213569973739</v>
      </c>
      <c r="V137" s="38">
        <v>30.419427729315551</v>
      </c>
      <c r="W137" s="41">
        <v>314</v>
      </c>
      <c r="X137" s="24">
        <v>0.87222222222222223</v>
      </c>
    </row>
    <row r="138" spans="1:24" ht="13.9" customHeight="1" x14ac:dyDescent="0.2">
      <c r="A138" s="10">
        <v>28035010</v>
      </c>
      <c r="B138" s="21" t="s">
        <v>1132</v>
      </c>
      <c r="C138" s="21" t="s">
        <v>205</v>
      </c>
      <c r="D138" s="21" t="s">
        <v>39</v>
      </c>
      <c r="E138" s="21" t="s">
        <v>38</v>
      </c>
      <c r="F138" s="21">
        <v>5</v>
      </c>
      <c r="G138" s="21">
        <v>70</v>
      </c>
      <c r="H138" s="42">
        <v>-73.547388890000008</v>
      </c>
      <c r="I138" s="43">
        <v>10.190666670000001</v>
      </c>
      <c r="J138" s="22">
        <v>29.37466623020299</v>
      </c>
      <c r="K138" s="23">
        <v>30.492379884495531</v>
      </c>
      <c r="L138" s="23">
        <v>30.51934196534549</v>
      </c>
      <c r="M138" s="23">
        <v>29.588121071510429</v>
      </c>
      <c r="N138" s="23">
        <v>28.992794222748241</v>
      </c>
      <c r="O138" s="23">
        <v>29.164603373956819</v>
      </c>
      <c r="P138" s="23">
        <v>29.482499041646701</v>
      </c>
      <c r="Q138" s="23">
        <v>29.044183635472439</v>
      </c>
      <c r="R138" s="23">
        <v>28.15701374072578</v>
      </c>
      <c r="S138" s="23">
        <v>27.705209307495291</v>
      </c>
      <c r="T138" s="23">
        <v>27.782527513788889</v>
      </c>
      <c r="U138" s="23">
        <v>28.662060025061422</v>
      </c>
      <c r="V138" s="38">
        <v>29.080450001037502</v>
      </c>
      <c r="W138" s="41">
        <v>294</v>
      </c>
      <c r="X138" s="24">
        <v>0.81666666666666665</v>
      </c>
    </row>
    <row r="139" spans="1:24" ht="13.9" customHeight="1" x14ac:dyDescent="0.2">
      <c r="A139" s="10">
        <v>56015010</v>
      </c>
      <c r="B139" s="21" t="s">
        <v>1132</v>
      </c>
      <c r="C139" s="21" t="s">
        <v>1292</v>
      </c>
      <c r="D139" s="21" t="s">
        <v>1293</v>
      </c>
      <c r="E139" s="21" t="s">
        <v>82</v>
      </c>
      <c r="F139" s="21">
        <v>1</v>
      </c>
      <c r="G139" s="21">
        <v>4</v>
      </c>
      <c r="H139" s="42">
        <v>-77.404444439999992</v>
      </c>
      <c r="I139" s="43">
        <v>6.22333333</v>
      </c>
      <c r="J139" s="44">
        <v>26.325506366530622</v>
      </c>
      <c r="K139" s="45">
        <v>26.4661938404771</v>
      </c>
      <c r="L139" s="45">
        <v>26.446160562630659</v>
      </c>
      <c r="M139" s="45">
        <v>26.29536294418573</v>
      </c>
      <c r="N139" s="45">
        <v>26.21342637472528</v>
      </c>
      <c r="O139" s="45">
        <v>25.982407103326612</v>
      </c>
      <c r="P139" s="45">
        <v>26.028207260543159</v>
      </c>
      <c r="Q139" s="45">
        <v>26.056023952031751</v>
      </c>
      <c r="R139" s="45">
        <v>25.90046353019051</v>
      </c>
      <c r="S139" s="45">
        <v>25.75796876701963</v>
      </c>
      <c r="T139" s="45">
        <v>25.688533872499949</v>
      </c>
      <c r="U139" s="45">
        <v>25.84772693603454</v>
      </c>
      <c r="V139" s="38">
        <v>26.083998459182951</v>
      </c>
      <c r="W139" s="41">
        <v>345</v>
      </c>
      <c r="X139" s="24">
        <v>0.95833333333333337</v>
      </c>
    </row>
    <row r="140" spans="1:24" ht="13.9" customHeight="1" x14ac:dyDescent="0.2">
      <c r="A140" s="10">
        <v>11035010</v>
      </c>
      <c r="B140" s="21" t="s">
        <v>1142</v>
      </c>
      <c r="C140" s="21" t="s">
        <v>1294</v>
      </c>
      <c r="D140" s="21" t="s">
        <v>1294</v>
      </c>
      <c r="E140" s="21" t="s">
        <v>82</v>
      </c>
      <c r="F140" s="21">
        <v>1</v>
      </c>
      <c r="G140" s="21">
        <v>41</v>
      </c>
      <c r="H140" s="42">
        <v>-76.58</v>
      </c>
      <c r="I140" s="43">
        <v>5.51</v>
      </c>
      <c r="J140" s="22">
        <v>26.278752235974491</v>
      </c>
      <c r="K140" s="23">
        <v>26.385590895629601</v>
      </c>
      <c r="L140" s="23">
        <v>26.580672882992971</v>
      </c>
      <c r="M140" s="23">
        <v>26.765393525588909</v>
      </c>
      <c r="N140" s="23">
        <v>26.931472476767219</v>
      </c>
      <c r="O140" s="23">
        <v>26.841063218390769</v>
      </c>
      <c r="P140" s="23">
        <v>26.901836510806689</v>
      </c>
      <c r="Q140" s="23">
        <v>26.932046768711341</v>
      </c>
      <c r="R140" s="23">
        <v>26.551705741044788</v>
      </c>
      <c r="S140" s="23">
        <v>26.453583137765229</v>
      </c>
      <c r="T140" s="23">
        <v>26.413401288244739</v>
      </c>
      <c r="U140" s="23">
        <v>26.412688291176909</v>
      </c>
      <c r="V140" s="38">
        <v>26.620683914424468</v>
      </c>
      <c r="W140" s="41">
        <v>109</v>
      </c>
      <c r="X140" s="24">
        <v>0.90833333333333333</v>
      </c>
    </row>
    <row r="141" spans="1:24" ht="13.9" customHeight="1" x14ac:dyDescent="0.2">
      <c r="A141" s="10">
        <v>54025010</v>
      </c>
      <c r="B141" s="21" t="s">
        <v>1132</v>
      </c>
      <c r="C141" s="21" t="s">
        <v>1295</v>
      </c>
      <c r="D141" s="21" t="s">
        <v>1296</v>
      </c>
      <c r="E141" s="21" t="s">
        <v>82</v>
      </c>
      <c r="F141" s="21">
        <v>9</v>
      </c>
      <c r="G141" s="21">
        <v>1115</v>
      </c>
      <c r="H141" s="42">
        <v>-76.676666669999989</v>
      </c>
      <c r="I141" s="43">
        <v>4.8980833300000004</v>
      </c>
      <c r="J141" s="22">
        <v>20.784803017630939</v>
      </c>
      <c r="K141" s="23">
        <v>20.94052602931335</v>
      </c>
      <c r="L141" s="23">
        <v>21.18832846175323</v>
      </c>
      <c r="M141" s="23">
        <v>21.374507249580311</v>
      </c>
      <c r="N141" s="23">
        <v>21.405005435332161</v>
      </c>
      <c r="O141" s="23">
        <v>21.41708471027761</v>
      </c>
      <c r="P141" s="23">
        <v>21.361904671784021</v>
      </c>
      <c r="Q141" s="23">
        <v>21.453017615553922</v>
      </c>
      <c r="R141" s="23">
        <v>21.252612773283651</v>
      </c>
      <c r="S141" s="23">
        <v>20.939677846048781</v>
      </c>
      <c r="T141" s="23">
        <v>20.731897519294701</v>
      </c>
      <c r="U141" s="23">
        <v>20.789798481225962</v>
      </c>
      <c r="V141" s="38">
        <v>21.136596984256549</v>
      </c>
      <c r="W141" s="41">
        <v>290</v>
      </c>
      <c r="X141" s="24">
        <v>0.80555555555555558</v>
      </c>
    </row>
    <row r="142" spans="1:24" ht="13.9" customHeight="1" x14ac:dyDescent="0.2">
      <c r="A142" s="10">
        <v>56015030</v>
      </c>
      <c r="B142" s="21" t="s">
        <v>1132</v>
      </c>
      <c r="C142" s="21" t="s">
        <v>1297</v>
      </c>
      <c r="D142" s="21" t="s">
        <v>1298</v>
      </c>
      <c r="E142" s="21" t="s">
        <v>82</v>
      </c>
      <c r="F142" s="21">
        <v>1</v>
      </c>
      <c r="G142" s="21">
        <v>30</v>
      </c>
      <c r="H142" s="42">
        <v>-77.502777780000002</v>
      </c>
      <c r="I142" s="43">
        <v>5.5708333300000001</v>
      </c>
      <c r="J142" s="44">
        <v>25.475288292950289</v>
      </c>
      <c r="K142" s="45">
        <v>25.73784727752118</v>
      </c>
      <c r="L142" s="45">
        <v>25.712789894415309</v>
      </c>
      <c r="M142" s="45">
        <v>25.92203811769328</v>
      </c>
      <c r="N142" s="45">
        <v>25.81310658138672</v>
      </c>
      <c r="O142" s="45">
        <v>25.49349792679293</v>
      </c>
      <c r="P142" s="45">
        <v>25.429095592126728</v>
      </c>
      <c r="Q142" s="45">
        <v>25.55383941004407</v>
      </c>
      <c r="R142" s="45">
        <v>25.262839046548141</v>
      </c>
      <c r="S142" s="45">
        <v>25.071820085221081</v>
      </c>
      <c r="T142" s="45">
        <v>24.96282163363102</v>
      </c>
      <c r="U142" s="45">
        <v>24.985674277556551</v>
      </c>
      <c r="V142" s="38">
        <v>25.451721511323939</v>
      </c>
      <c r="W142" s="41">
        <v>114</v>
      </c>
      <c r="X142" s="24">
        <v>0.95</v>
      </c>
    </row>
    <row r="143" spans="1:24" ht="13.9" customHeight="1" x14ac:dyDescent="0.2">
      <c r="A143" s="10">
        <v>11045010</v>
      </c>
      <c r="B143" s="21" t="s">
        <v>1130</v>
      </c>
      <c r="C143" s="21" t="s">
        <v>81</v>
      </c>
      <c r="D143" s="21" t="s">
        <v>83</v>
      </c>
      <c r="E143" s="21" t="s">
        <v>82</v>
      </c>
      <c r="F143" s="21">
        <v>1</v>
      </c>
      <c r="G143" s="21">
        <v>75</v>
      </c>
      <c r="H143" s="42">
        <v>-76.643777779999994</v>
      </c>
      <c r="I143" s="43">
        <v>5.69055556</v>
      </c>
      <c r="J143" s="44">
        <v>26.761841397849459</v>
      </c>
      <c r="K143" s="45">
        <v>27.06783486894118</v>
      </c>
      <c r="L143" s="45">
        <v>27.18554480286738</v>
      </c>
      <c r="M143" s="45">
        <v>27.206305555555549</v>
      </c>
      <c r="N143" s="45">
        <v>27.101199820788519</v>
      </c>
      <c r="O143" s="45">
        <v>26.892840038314169</v>
      </c>
      <c r="P143" s="45">
        <v>26.988705969595848</v>
      </c>
      <c r="Q143" s="45">
        <v>26.978227598566299</v>
      </c>
      <c r="R143" s="45">
        <v>26.709312260536379</v>
      </c>
      <c r="S143" s="45">
        <v>26.428489988876521</v>
      </c>
      <c r="T143" s="45">
        <v>26.18199712643678</v>
      </c>
      <c r="U143" s="45">
        <v>26.365385304659501</v>
      </c>
      <c r="V143" s="38">
        <v>26.822307061082299</v>
      </c>
      <c r="W143" s="41">
        <v>358</v>
      </c>
      <c r="X143" s="24">
        <v>0.99444444444444446</v>
      </c>
    </row>
    <row r="144" spans="1:24" ht="13.9" customHeight="1" x14ac:dyDescent="0.2">
      <c r="A144" s="10">
        <v>11035020</v>
      </c>
      <c r="B144" s="35" t="s">
        <v>1134</v>
      </c>
      <c r="C144" s="35" t="s">
        <v>1299</v>
      </c>
      <c r="D144" s="35" t="s">
        <v>1300</v>
      </c>
      <c r="E144" s="35" t="s">
        <v>82</v>
      </c>
      <c r="F144" s="35">
        <v>1</v>
      </c>
      <c r="G144" s="35">
        <v>53</v>
      </c>
      <c r="H144" s="36">
        <v>-76.74972222000001</v>
      </c>
      <c r="I144" s="37">
        <v>5.6261666699999999</v>
      </c>
      <c r="J144" s="22">
        <v>26.15831125833747</v>
      </c>
      <c r="K144" s="23">
        <v>26.388437979331432</v>
      </c>
      <c r="L144" s="23">
        <v>26.625304441707581</v>
      </c>
      <c r="M144" s="23">
        <v>26.74737383025008</v>
      </c>
      <c r="N144" s="23">
        <v>26.78066471516663</v>
      </c>
      <c r="O144" s="23">
        <v>26.53115952643391</v>
      </c>
      <c r="P144" s="23">
        <v>26.56205315473127</v>
      </c>
      <c r="Q144" s="23">
        <v>26.588833802193641</v>
      </c>
      <c r="R144" s="23">
        <v>26.447978950224531</v>
      </c>
      <c r="S144" s="23">
        <v>26.216305287985119</v>
      </c>
      <c r="T144" s="23">
        <v>25.94285524330564</v>
      </c>
      <c r="U144" s="23">
        <v>25.993028714740639</v>
      </c>
      <c r="V144" s="38">
        <v>26.415192242033999</v>
      </c>
      <c r="W144" s="41">
        <v>230</v>
      </c>
      <c r="X144" s="24">
        <v>0.95833333333333337</v>
      </c>
    </row>
    <row r="145" spans="1:24" ht="13.9" customHeight="1" x14ac:dyDescent="0.2">
      <c r="A145" s="10">
        <v>25025030</v>
      </c>
      <c r="B145" s="21" t="s">
        <v>1301</v>
      </c>
      <c r="C145" s="21" t="s">
        <v>1302</v>
      </c>
      <c r="D145" s="21" t="s">
        <v>1303</v>
      </c>
      <c r="E145" s="21" t="s">
        <v>41</v>
      </c>
      <c r="F145" s="21">
        <v>2</v>
      </c>
      <c r="G145" s="21">
        <v>20</v>
      </c>
      <c r="H145" s="42">
        <v>-75.164555560000011</v>
      </c>
      <c r="I145" s="43">
        <v>8.2950638899999998</v>
      </c>
      <c r="J145" s="22">
        <v>28.240423566662919</v>
      </c>
      <c r="K145" s="23">
        <v>28.829508695677362</v>
      </c>
      <c r="L145" s="23">
        <v>28.97836136101569</v>
      </c>
      <c r="M145" s="23">
        <v>28.627358670387711</v>
      </c>
      <c r="N145" s="23">
        <v>28.18889967885147</v>
      </c>
      <c r="O145" s="23">
        <v>28.170833561393898</v>
      </c>
      <c r="P145" s="23">
        <v>28.174318422020029</v>
      </c>
      <c r="Q145" s="23">
        <v>27.982310125425389</v>
      </c>
      <c r="R145" s="23">
        <v>27.848606461248401</v>
      </c>
      <c r="S145" s="23">
        <v>27.699352790881399</v>
      </c>
      <c r="T145" s="23">
        <v>27.79290218710851</v>
      </c>
      <c r="U145" s="23">
        <v>28.04073260442231</v>
      </c>
      <c r="V145" s="38">
        <v>28.214467343757921</v>
      </c>
      <c r="W145" s="41">
        <v>301</v>
      </c>
      <c r="X145" s="24">
        <v>0.83611111111111114</v>
      </c>
    </row>
    <row r="146" spans="1:24" ht="13.9" customHeight="1" x14ac:dyDescent="0.2">
      <c r="A146" s="10">
        <v>13075010</v>
      </c>
      <c r="B146" s="21" t="s">
        <v>1132</v>
      </c>
      <c r="C146" s="21" t="s">
        <v>120</v>
      </c>
      <c r="D146" s="21" t="s">
        <v>1304</v>
      </c>
      <c r="E146" s="11" t="s">
        <v>41</v>
      </c>
      <c r="F146" s="21">
        <v>2</v>
      </c>
      <c r="G146" s="21">
        <v>20</v>
      </c>
      <c r="H146" s="42">
        <v>-75.622083329999995</v>
      </c>
      <c r="I146" s="43">
        <v>9.1507500000000004</v>
      </c>
      <c r="J146" s="44">
        <v>27.637939509507909</v>
      </c>
      <c r="K146" s="45">
        <v>27.865301780526529</v>
      </c>
      <c r="L146" s="45">
        <v>28.08991935483871</v>
      </c>
      <c r="M146" s="45">
        <v>28.164188218390802</v>
      </c>
      <c r="N146" s="45">
        <v>27.874179147465441</v>
      </c>
      <c r="O146" s="45">
        <v>27.86301445578232</v>
      </c>
      <c r="P146" s="45">
        <v>27.906197631897481</v>
      </c>
      <c r="Q146" s="45">
        <v>27.738976943755159</v>
      </c>
      <c r="R146" s="45">
        <v>27.502544129720849</v>
      </c>
      <c r="S146" s="45">
        <v>27.478847261609349</v>
      </c>
      <c r="T146" s="45">
        <v>27.490164532019701</v>
      </c>
      <c r="U146" s="45">
        <v>27.60047058371735</v>
      </c>
      <c r="V146" s="38">
        <v>27.767645295769299</v>
      </c>
      <c r="W146" s="41">
        <v>323</v>
      </c>
      <c r="X146" s="24">
        <v>0.89722222222222225</v>
      </c>
    </row>
    <row r="147" spans="1:24" ht="13.9" customHeight="1" x14ac:dyDescent="0.2">
      <c r="A147" s="10">
        <v>13075020</v>
      </c>
      <c r="B147" s="35" t="s">
        <v>1132</v>
      </c>
      <c r="C147" s="35" t="s">
        <v>1305</v>
      </c>
      <c r="D147" s="35" t="s">
        <v>1306</v>
      </c>
      <c r="E147" s="35" t="s">
        <v>41</v>
      </c>
      <c r="F147" s="35">
        <v>2</v>
      </c>
      <c r="G147" s="35">
        <v>40</v>
      </c>
      <c r="H147" s="36">
        <v>-75.582222220000006</v>
      </c>
      <c r="I147" s="37">
        <v>8.9138888900000008</v>
      </c>
      <c r="J147" s="22">
        <v>28.067409595520481</v>
      </c>
      <c r="K147" s="23">
        <v>28.40311961613715</v>
      </c>
      <c r="L147" s="23">
        <v>28.57068290584786</v>
      </c>
      <c r="M147" s="23">
        <v>28.499034106004959</v>
      </c>
      <c r="N147" s="23">
        <v>27.942358795544902</v>
      </c>
      <c r="O147" s="23">
        <v>28.02377551759724</v>
      </c>
      <c r="P147" s="23">
        <v>27.968875859317389</v>
      </c>
      <c r="Q147" s="23">
        <v>27.87742247854888</v>
      </c>
      <c r="R147" s="23">
        <v>27.547468594953131</v>
      </c>
      <c r="S147" s="23">
        <v>27.517259164073671</v>
      </c>
      <c r="T147" s="23">
        <v>27.64490702388165</v>
      </c>
      <c r="U147" s="23">
        <v>27.851060792414849</v>
      </c>
      <c r="V147" s="38">
        <v>27.99278120415352</v>
      </c>
      <c r="W147" s="41">
        <v>331</v>
      </c>
      <c r="X147" s="24">
        <v>0.9194444444444444</v>
      </c>
    </row>
    <row r="148" spans="1:24" ht="13.9" customHeight="1" x14ac:dyDescent="0.2">
      <c r="A148" s="10">
        <v>13085010</v>
      </c>
      <c r="B148" s="21" t="s">
        <v>1142</v>
      </c>
      <c r="C148" s="21" t="s">
        <v>124</v>
      </c>
      <c r="D148" s="21" t="s">
        <v>125</v>
      </c>
      <c r="E148" s="21" t="s">
        <v>41</v>
      </c>
      <c r="F148" s="21">
        <v>2</v>
      </c>
      <c r="G148" s="21">
        <v>20</v>
      </c>
      <c r="H148" s="42">
        <v>-75.892777780000003</v>
      </c>
      <c r="I148" s="43">
        <v>9.2972222200000001</v>
      </c>
      <c r="J148" s="22">
        <v>27.700977930861011</v>
      </c>
      <c r="K148" s="23">
        <v>27.706086797870899</v>
      </c>
      <c r="L148" s="23">
        <v>27.906930225971241</v>
      </c>
      <c r="M148" s="23">
        <v>28.221259249123221</v>
      </c>
      <c r="N148" s="23">
        <v>28.13849621189944</v>
      </c>
      <c r="O148" s="23">
        <v>28.243020976596831</v>
      </c>
      <c r="P148" s="23">
        <v>28.301925475227641</v>
      </c>
      <c r="Q148" s="23">
        <v>28.04503904018269</v>
      </c>
      <c r="R148" s="23">
        <v>27.83504220790606</v>
      </c>
      <c r="S148" s="23">
        <v>27.620388404955971</v>
      </c>
      <c r="T148" s="23">
        <v>27.603310236473011</v>
      </c>
      <c r="U148" s="23">
        <v>27.950055135270471</v>
      </c>
      <c r="V148" s="38">
        <v>27.93937765769487</v>
      </c>
      <c r="W148" s="41">
        <v>224</v>
      </c>
      <c r="X148" s="24">
        <v>0.93333333333333335</v>
      </c>
    </row>
    <row r="149" spans="1:24" ht="13.9" customHeight="1" x14ac:dyDescent="0.2">
      <c r="A149" s="10">
        <v>13085050</v>
      </c>
      <c r="B149" s="21" t="s">
        <v>1142</v>
      </c>
      <c r="C149" s="21" t="s">
        <v>1307</v>
      </c>
      <c r="D149" s="21" t="s">
        <v>125</v>
      </c>
      <c r="E149" s="21" t="s">
        <v>41</v>
      </c>
      <c r="F149" s="21">
        <v>2</v>
      </c>
      <c r="G149" s="21">
        <v>30</v>
      </c>
      <c r="H149" s="42">
        <v>-75.844416669999987</v>
      </c>
      <c r="I149" s="43">
        <v>9.2527222200000008</v>
      </c>
      <c r="J149" s="22">
        <v>27.4513266919671</v>
      </c>
      <c r="K149" s="23">
        <v>27.59758328382274</v>
      </c>
      <c r="L149" s="23">
        <v>27.905279020258309</v>
      </c>
      <c r="M149" s="23">
        <v>28.165706530622849</v>
      </c>
      <c r="N149" s="23">
        <v>27.81797645937143</v>
      </c>
      <c r="O149" s="23">
        <v>27.758204323068199</v>
      </c>
      <c r="P149" s="23">
        <v>27.804998304646489</v>
      </c>
      <c r="Q149" s="23">
        <v>27.66315890541388</v>
      </c>
      <c r="R149" s="23">
        <v>27.386657199573019</v>
      </c>
      <c r="S149" s="23">
        <v>27.169165913515009</v>
      </c>
      <c r="T149" s="23">
        <v>27.13496318247125</v>
      </c>
      <c r="U149" s="23">
        <v>27.402174269382598</v>
      </c>
      <c r="V149" s="38">
        <v>27.604766173676069</v>
      </c>
      <c r="W149" s="41">
        <v>211</v>
      </c>
      <c r="X149" s="24">
        <v>0.87916666666666665</v>
      </c>
    </row>
    <row r="150" spans="1:24" ht="13.9" customHeight="1" x14ac:dyDescent="0.2">
      <c r="A150" s="10">
        <v>25025160</v>
      </c>
      <c r="B150" s="35" t="s">
        <v>1132</v>
      </c>
      <c r="C150" s="35" t="s">
        <v>1308</v>
      </c>
      <c r="D150" s="35" t="s">
        <v>128</v>
      </c>
      <c r="E150" s="35" t="s">
        <v>41</v>
      </c>
      <c r="F150" s="35">
        <v>2</v>
      </c>
      <c r="G150" s="35">
        <v>50</v>
      </c>
      <c r="H150" s="36">
        <v>-75.402777779999994</v>
      </c>
      <c r="I150" s="37">
        <v>8.0038888900000007</v>
      </c>
      <c r="J150" s="22">
        <v>27.575943241693722</v>
      </c>
      <c r="K150" s="23">
        <v>27.74211997835085</v>
      </c>
      <c r="L150" s="23">
        <v>27.810792145441649</v>
      </c>
      <c r="M150" s="23">
        <v>27.660085126695119</v>
      </c>
      <c r="N150" s="23">
        <v>27.401706259834931</v>
      </c>
      <c r="O150" s="23">
        <v>27.342009766580329</v>
      </c>
      <c r="P150" s="23">
        <v>27.288690346031821</v>
      </c>
      <c r="Q150" s="23">
        <v>27.21920614995987</v>
      </c>
      <c r="R150" s="23">
        <v>27.104513508203151</v>
      </c>
      <c r="S150" s="23">
        <v>27.189899602702589</v>
      </c>
      <c r="T150" s="23">
        <v>27.25317172595021</v>
      </c>
      <c r="U150" s="23">
        <v>27.5233183325388</v>
      </c>
      <c r="V150" s="38">
        <v>27.42595468199859</v>
      </c>
      <c r="W150" s="41">
        <v>305</v>
      </c>
      <c r="X150" s="24">
        <v>0.84722222222222221</v>
      </c>
    </row>
    <row r="151" spans="1:24" ht="13.9" customHeight="1" x14ac:dyDescent="0.2">
      <c r="A151" s="10">
        <v>13035501</v>
      </c>
      <c r="B151" s="21" t="s">
        <v>1130</v>
      </c>
      <c r="C151" s="11" t="s">
        <v>40</v>
      </c>
      <c r="D151" s="21" t="s">
        <v>42</v>
      </c>
      <c r="E151" s="21" t="s">
        <v>41</v>
      </c>
      <c r="F151" s="21">
        <v>2</v>
      </c>
      <c r="G151" s="21">
        <v>20</v>
      </c>
      <c r="H151" s="42">
        <v>-75.825138890000005</v>
      </c>
      <c r="I151" s="43">
        <v>8.8258333300000018</v>
      </c>
      <c r="J151" s="22">
        <v>27.9537911395668</v>
      </c>
      <c r="K151" s="23">
        <v>28.328565088487501</v>
      </c>
      <c r="L151" s="23">
        <v>28.539523004131571</v>
      </c>
      <c r="M151" s="23">
        <v>28.560297771087999</v>
      </c>
      <c r="N151" s="23">
        <v>28.231301389071859</v>
      </c>
      <c r="O151" s="23">
        <v>28.280400545616061</v>
      </c>
      <c r="P151" s="23">
        <v>28.26566638931558</v>
      </c>
      <c r="Q151" s="23">
        <v>28.08210560234475</v>
      </c>
      <c r="R151" s="23">
        <v>27.70823838484932</v>
      </c>
      <c r="S151" s="23">
        <v>27.557996852311359</v>
      </c>
      <c r="T151" s="23">
        <v>27.574774012993501</v>
      </c>
      <c r="U151" s="23">
        <v>27.84215485098882</v>
      </c>
      <c r="V151" s="38">
        <v>28.07706791923043</v>
      </c>
      <c r="W151" s="41">
        <v>312</v>
      </c>
      <c r="X151" s="24">
        <v>0.8666666666666667</v>
      </c>
    </row>
    <row r="152" spans="1:24" ht="13.9" customHeight="1" x14ac:dyDescent="0.2">
      <c r="A152" s="10">
        <v>13055030</v>
      </c>
      <c r="B152" s="35" t="s">
        <v>1132</v>
      </c>
      <c r="C152" s="35" t="s">
        <v>1309</v>
      </c>
      <c r="D152" s="35" t="s">
        <v>42</v>
      </c>
      <c r="E152" s="35" t="s">
        <v>41</v>
      </c>
      <c r="F152" s="35">
        <v>2</v>
      </c>
      <c r="G152" s="35">
        <v>30</v>
      </c>
      <c r="H152" s="36">
        <v>-75.972499999999997</v>
      </c>
      <c r="I152" s="37">
        <v>8.6591666700000012</v>
      </c>
      <c r="J152" s="22">
        <v>27.276290322580639</v>
      </c>
      <c r="K152" s="23">
        <v>27.4504801815362</v>
      </c>
      <c r="L152" s="23">
        <v>27.532970615498691</v>
      </c>
      <c r="M152" s="23">
        <v>27.725540229885048</v>
      </c>
      <c r="N152" s="23">
        <v>27.483620967741931</v>
      </c>
      <c r="O152" s="23">
        <v>27.651589080459761</v>
      </c>
      <c r="P152" s="23">
        <v>27.53086981566819</v>
      </c>
      <c r="Q152" s="23">
        <v>27.610994623655909</v>
      </c>
      <c r="R152" s="23">
        <v>27.306301724137921</v>
      </c>
      <c r="S152" s="23">
        <v>27.363604004449378</v>
      </c>
      <c r="T152" s="23">
        <v>27.358215517241369</v>
      </c>
      <c r="U152" s="23">
        <v>27.34680241935483</v>
      </c>
      <c r="V152" s="38">
        <v>27.469773291850821</v>
      </c>
      <c r="W152" s="41">
        <v>120</v>
      </c>
      <c r="X152" s="24">
        <v>1</v>
      </c>
    </row>
    <row r="153" spans="1:24" ht="13.9" customHeight="1" x14ac:dyDescent="0.2">
      <c r="A153" s="10">
        <v>13065020</v>
      </c>
      <c r="B153" s="21" t="s">
        <v>1132</v>
      </c>
      <c r="C153" s="21" t="s">
        <v>1310</v>
      </c>
      <c r="D153" s="21" t="s">
        <v>42</v>
      </c>
      <c r="E153" s="21" t="s">
        <v>41</v>
      </c>
      <c r="F153" s="21">
        <v>2</v>
      </c>
      <c r="G153" s="21">
        <v>25</v>
      </c>
      <c r="H153" s="42">
        <v>-75.88</v>
      </c>
      <c r="I153" s="43">
        <v>8.41</v>
      </c>
      <c r="J153" s="44">
        <v>27.610997909199519</v>
      </c>
      <c r="K153" s="45">
        <v>27.97735971081919</v>
      </c>
      <c r="L153" s="45">
        <v>27.965123655913981</v>
      </c>
      <c r="M153" s="45">
        <v>27.864945781230261</v>
      </c>
      <c r="N153" s="45">
        <v>27.76664516129031</v>
      </c>
      <c r="O153" s="45">
        <v>27.65135714285714</v>
      </c>
      <c r="P153" s="45">
        <v>27.66975806451612</v>
      </c>
      <c r="Q153" s="45">
        <v>27.499336021505371</v>
      </c>
      <c r="R153" s="45">
        <v>27.384027298850569</v>
      </c>
      <c r="S153" s="45">
        <v>27.52919419725621</v>
      </c>
      <c r="T153" s="45">
        <v>27.34465692640692</v>
      </c>
      <c r="U153" s="45">
        <v>27.415176863181308</v>
      </c>
      <c r="V153" s="38">
        <v>27.63988156108557</v>
      </c>
      <c r="W153" s="41">
        <v>120</v>
      </c>
      <c r="X153" s="24">
        <v>1</v>
      </c>
    </row>
    <row r="154" spans="1:24" ht="13.9" customHeight="1" x14ac:dyDescent="0.2">
      <c r="A154" s="10">
        <v>25015010</v>
      </c>
      <c r="B154" s="21" t="s">
        <v>1132</v>
      </c>
      <c r="C154" s="21" t="s">
        <v>1311</v>
      </c>
      <c r="D154" s="21" t="s">
        <v>130</v>
      </c>
      <c r="E154" s="21" t="s">
        <v>41</v>
      </c>
      <c r="F154" s="21">
        <v>2</v>
      </c>
      <c r="G154" s="21">
        <v>170</v>
      </c>
      <c r="H154" s="42">
        <v>-75.632277779999995</v>
      </c>
      <c r="I154" s="43">
        <v>8.1807777799999997</v>
      </c>
      <c r="J154" s="44">
        <v>28.338311671243918</v>
      </c>
      <c r="K154" s="45">
        <v>28.556932703924701</v>
      </c>
      <c r="L154" s="45">
        <v>28.386756898954921</v>
      </c>
      <c r="M154" s="45">
        <v>28.124633953277979</v>
      </c>
      <c r="N154" s="45">
        <v>27.914697327918208</v>
      </c>
      <c r="O154" s="45">
        <v>27.905046600631291</v>
      </c>
      <c r="P154" s="45">
        <v>27.940115369000189</v>
      </c>
      <c r="Q154" s="45">
        <v>27.942513933765309</v>
      </c>
      <c r="R154" s="45">
        <v>27.878077471090599</v>
      </c>
      <c r="S154" s="45">
        <v>27.80439926640522</v>
      </c>
      <c r="T154" s="45">
        <v>27.883050341691249</v>
      </c>
      <c r="U154" s="45">
        <v>28.206036972467022</v>
      </c>
      <c r="V154" s="38">
        <v>28.07338104253088</v>
      </c>
      <c r="W154" s="41">
        <v>281</v>
      </c>
      <c r="X154" s="24">
        <v>0.78055555555555556</v>
      </c>
    </row>
    <row r="155" spans="1:24" ht="13.9" customHeight="1" x14ac:dyDescent="0.2">
      <c r="A155" s="10">
        <v>25025190</v>
      </c>
      <c r="B155" s="35" t="s">
        <v>1132</v>
      </c>
      <c r="C155" s="35" t="s">
        <v>130</v>
      </c>
      <c r="D155" s="35" t="s">
        <v>130</v>
      </c>
      <c r="E155" s="35" t="s">
        <v>41</v>
      </c>
      <c r="F155" s="35">
        <v>2</v>
      </c>
      <c r="G155" s="35">
        <v>90</v>
      </c>
      <c r="H155" s="36">
        <v>-75.583722219999999</v>
      </c>
      <c r="I155" s="37">
        <v>8.399333330000001</v>
      </c>
      <c r="J155" s="22">
        <v>28.148992537116641</v>
      </c>
      <c r="K155" s="23">
        <v>28.5399974603625</v>
      </c>
      <c r="L155" s="23">
        <v>28.65788120751208</v>
      </c>
      <c r="M155" s="23">
        <v>28.47544880891304</v>
      </c>
      <c r="N155" s="23">
        <v>27.914485307948461</v>
      </c>
      <c r="O155" s="23">
        <v>27.89870976485199</v>
      </c>
      <c r="P155" s="23">
        <v>27.938142978424821</v>
      </c>
      <c r="Q155" s="23">
        <v>27.813166183472521</v>
      </c>
      <c r="R155" s="23">
        <v>27.583607924335698</v>
      </c>
      <c r="S155" s="23">
        <v>27.431466051553041</v>
      </c>
      <c r="T155" s="23">
        <v>27.514002433307159</v>
      </c>
      <c r="U155" s="23">
        <v>27.781593228923171</v>
      </c>
      <c r="V155" s="38">
        <v>27.974791157226761</v>
      </c>
      <c r="W155" s="41">
        <v>314</v>
      </c>
      <c r="X155" s="24">
        <v>0.87222222222222223</v>
      </c>
    </row>
    <row r="156" spans="1:24" ht="13.9" customHeight="1" x14ac:dyDescent="0.2">
      <c r="A156" s="10">
        <v>25025170</v>
      </c>
      <c r="B156" s="21" t="s">
        <v>1132</v>
      </c>
      <c r="C156" s="21" t="s">
        <v>1312</v>
      </c>
      <c r="D156" s="21" t="s">
        <v>1313</v>
      </c>
      <c r="E156" s="21" t="s">
        <v>41</v>
      </c>
      <c r="F156" s="21">
        <v>2</v>
      </c>
      <c r="G156" s="21">
        <v>125</v>
      </c>
      <c r="H156" s="42">
        <v>-75.498833329999997</v>
      </c>
      <c r="I156" s="43">
        <v>8.7408611100000009</v>
      </c>
      <c r="J156" s="44">
        <v>27.580147953023349</v>
      </c>
      <c r="K156" s="45">
        <v>27.89447873799725</v>
      </c>
      <c r="L156" s="45">
        <v>28.01252461582828</v>
      </c>
      <c r="M156" s="45">
        <v>27.830491340214241</v>
      </c>
      <c r="N156" s="45">
        <v>27.3878380787799</v>
      </c>
      <c r="O156" s="45">
        <v>27.556555408193329</v>
      </c>
      <c r="P156" s="45">
        <v>27.54408315412185</v>
      </c>
      <c r="Q156" s="45">
        <v>27.421166817311139</v>
      </c>
      <c r="R156" s="45">
        <v>26.965768678160909</v>
      </c>
      <c r="S156" s="45">
        <v>26.741644546850981</v>
      </c>
      <c r="T156" s="45">
        <v>26.76486066490563</v>
      </c>
      <c r="U156" s="45">
        <v>27.17156230688418</v>
      </c>
      <c r="V156" s="38">
        <v>27.405926858522591</v>
      </c>
      <c r="W156" s="41">
        <v>309</v>
      </c>
      <c r="X156" s="24">
        <v>0.85833333333333328</v>
      </c>
    </row>
    <row r="157" spans="1:24" ht="13.9" customHeight="1" x14ac:dyDescent="0.2">
      <c r="A157" s="10">
        <v>13085030</v>
      </c>
      <c r="B157" s="21" t="s">
        <v>1132</v>
      </c>
      <c r="C157" s="21" t="s">
        <v>1314</v>
      </c>
      <c r="D157" s="21" t="s">
        <v>1314</v>
      </c>
      <c r="E157" s="21" t="s">
        <v>41</v>
      </c>
      <c r="F157" s="21">
        <v>2</v>
      </c>
      <c r="G157" s="21">
        <v>22</v>
      </c>
      <c r="H157" s="42">
        <v>-75.95</v>
      </c>
      <c r="I157" s="43">
        <v>9.3699999999999992</v>
      </c>
      <c r="J157" s="44">
        <v>27.362071164980591</v>
      </c>
      <c r="K157" s="45">
        <v>27.362818091072558</v>
      </c>
      <c r="L157" s="45">
        <v>27.441657066052219</v>
      </c>
      <c r="M157" s="45">
        <v>27.51122497849714</v>
      </c>
      <c r="N157" s="45">
        <v>27.405139112044932</v>
      </c>
      <c r="O157" s="45">
        <v>27.326938931856031</v>
      </c>
      <c r="P157" s="45">
        <v>27.33463974658191</v>
      </c>
      <c r="Q157" s="45">
        <v>27.318852592360201</v>
      </c>
      <c r="R157" s="45">
        <v>27.20166699872285</v>
      </c>
      <c r="S157" s="45">
        <v>27.220810541310531</v>
      </c>
      <c r="T157" s="45">
        <v>27.258449248337691</v>
      </c>
      <c r="U157" s="45">
        <v>27.362618421602729</v>
      </c>
      <c r="V157" s="38">
        <v>27.342240574451619</v>
      </c>
      <c r="W157" s="41">
        <v>319</v>
      </c>
      <c r="X157" s="24">
        <v>0.88611111111111107</v>
      </c>
    </row>
    <row r="158" spans="1:24" ht="13.9" customHeight="1" x14ac:dyDescent="0.2">
      <c r="A158" s="10">
        <v>13015040</v>
      </c>
      <c r="B158" s="21" t="s">
        <v>1142</v>
      </c>
      <c r="C158" s="21" t="s">
        <v>118</v>
      </c>
      <c r="D158" s="21" t="s">
        <v>119</v>
      </c>
      <c r="E158" s="21" t="s">
        <v>41</v>
      </c>
      <c r="F158" s="21">
        <v>2</v>
      </c>
      <c r="G158" s="21">
        <v>300</v>
      </c>
      <c r="H158" s="42">
        <v>-76.20305556000001</v>
      </c>
      <c r="I158" s="43">
        <v>8.0141666699999998</v>
      </c>
      <c r="J158" s="44">
        <v>27.54330367810206</v>
      </c>
      <c r="K158" s="45">
        <v>27.70583158533675</v>
      </c>
      <c r="L158" s="45">
        <v>27.577344758064509</v>
      </c>
      <c r="M158" s="45">
        <v>27.597070063182681</v>
      </c>
      <c r="N158" s="45">
        <v>27.35794373377826</v>
      </c>
      <c r="O158" s="45">
        <v>27.395606896551719</v>
      </c>
      <c r="P158" s="45">
        <v>27.342343444282822</v>
      </c>
      <c r="Q158" s="45">
        <v>27.22851750737534</v>
      </c>
      <c r="R158" s="45">
        <v>27.271401728699139</v>
      </c>
      <c r="S158" s="45">
        <v>27.22822487949573</v>
      </c>
      <c r="T158" s="45">
        <v>27.10341315453384</v>
      </c>
      <c r="U158" s="45">
        <v>27.247350657108711</v>
      </c>
      <c r="V158" s="38">
        <v>27.3831960072093</v>
      </c>
      <c r="W158" s="41">
        <v>116</v>
      </c>
      <c r="X158" s="24">
        <v>0.96666666666666667</v>
      </c>
    </row>
    <row r="159" spans="1:24" ht="13.9" customHeight="1" x14ac:dyDescent="0.2">
      <c r="A159" s="10">
        <v>21205660</v>
      </c>
      <c r="B159" s="21" t="s">
        <v>1142</v>
      </c>
      <c r="C159" s="21" t="s">
        <v>394</v>
      </c>
      <c r="D159" s="21" t="s">
        <v>395</v>
      </c>
      <c r="E159" s="21" t="s">
        <v>68</v>
      </c>
      <c r="F159" s="21">
        <v>11</v>
      </c>
      <c r="G159" s="21">
        <v>810</v>
      </c>
      <c r="H159" s="42">
        <v>-74.526611110000005</v>
      </c>
      <c r="I159" s="43">
        <v>4.5818888900000001</v>
      </c>
      <c r="J159" s="22">
        <v>25.650326491840922</v>
      </c>
      <c r="K159" s="23">
        <v>25.810150778986021</v>
      </c>
      <c r="L159" s="23">
        <v>25.416277499099081</v>
      </c>
      <c r="M159" s="23">
        <v>25.095659684988341</v>
      </c>
      <c r="N159" s="23">
        <v>24.95510943308328</v>
      </c>
      <c r="O159" s="23">
        <v>25.089925143502722</v>
      </c>
      <c r="P159" s="23">
        <v>25.53752926833085</v>
      </c>
      <c r="Q159" s="23">
        <v>26.42009640850436</v>
      </c>
      <c r="R159" s="23">
        <v>26.396486689839168</v>
      </c>
      <c r="S159" s="23">
        <v>25.410236323068471</v>
      </c>
      <c r="T159" s="23">
        <v>24.679211571721961</v>
      </c>
      <c r="U159" s="23">
        <v>25.03626946776275</v>
      </c>
      <c r="V159" s="38">
        <v>25.45810656339399</v>
      </c>
      <c r="W159" s="41">
        <v>336</v>
      </c>
      <c r="X159" s="24">
        <v>0.93333333333333335</v>
      </c>
    </row>
    <row r="160" spans="1:24" ht="13.9" customHeight="1" x14ac:dyDescent="0.2">
      <c r="A160" s="10">
        <v>21205670</v>
      </c>
      <c r="B160" s="21" t="s">
        <v>1132</v>
      </c>
      <c r="C160" s="21" t="s">
        <v>1315</v>
      </c>
      <c r="D160" s="21" t="s">
        <v>1316</v>
      </c>
      <c r="E160" s="21" t="s">
        <v>68</v>
      </c>
      <c r="F160" s="21">
        <v>11</v>
      </c>
      <c r="G160" s="21">
        <v>1915</v>
      </c>
      <c r="H160" s="42">
        <v>-74.437638890000002</v>
      </c>
      <c r="I160" s="43">
        <v>4.7708888900000002</v>
      </c>
      <c r="J160" s="22">
        <v>17.350548172731141</v>
      </c>
      <c r="K160" s="23">
        <v>17.312911910073119</v>
      </c>
      <c r="L160" s="23">
        <v>17.16670607668566</v>
      </c>
      <c r="M160" s="23">
        <v>17.254054206888242</v>
      </c>
      <c r="N160" s="23">
        <v>17.262534813734849</v>
      </c>
      <c r="O160" s="23">
        <v>17.237441650835311</v>
      </c>
      <c r="P160" s="23">
        <v>17.108971336829342</v>
      </c>
      <c r="Q160" s="23">
        <v>17.477438579687771</v>
      </c>
      <c r="R160" s="23">
        <v>17.549020067171242</v>
      </c>
      <c r="S160" s="23">
        <v>17.167564480492711</v>
      </c>
      <c r="T160" s="23">
        <v>17.161084615443389</v>
      </c>
      <c r="U160" s="23">
        <v>17.1524258169677</v>
      </c>
      <c r="V160" s="38">
        <v>17.266725143961711</v>
      </c>
      <c r="W160" s="41">
        <v>309</v>
      </c>
      <c r="X160" s="24">
        <v>0.85833333333333328</v>
      </c>
    </row>
    <row r="161" spans="1:24" ht="13.9" customHeight="1" x14ac:dyDescent="0.2">
      <c r="A161" s="10">
        <v>21206180</v>
      </c>
      <c r="B161" s="21" t="s">
        <v>1132</v>
      </c>
      <c r="C161" s="21" t="s">
        <v>1317</v>
      </c>
      <c r="D161" s="21" t="s">
        <v>1316</v>
      </c>
      <c r="E161" s="21" t="s">
        <v>68</v>
      </c>
      <c r="F161" s="21">
        <v>11</v>
      </c>
      <c r="G161" s="21">
        <v>1850</v>
      </c>
      <c r="H161" s="42">
        <v>-74.443472220000004</v>
      </c>
      <c r="I161" s="43">
        <v>4.8055000000000003</v>
      </c>
      <c r="J161" s="44">
        <v>17.734874764338421</v>
      </c>
      <c r="K161" s="45">
        <v>17.6833349542446</v>
      </c>
      <c r="L161" s="45">
        <v>17.674051877132701</v>
      </c>
      <c r="M161" s="45">
        <v>17.755517201541799</v>
      </c>
      <c r="N161" s="45">
        <v>17.820677149725181</v>
      </c>
      <c r="O161" s="45">
        <v>17.528835528333708</v>
      </c>
      <c r="P161" s="45">
        <v>17.413280893634539</v>
      </c>
      <c r="Q161" s="45">
        <v>17.813552314890639</v>
      </c>
      <c r="R161" s="45">
        <v>18.022636671411149</v>
      </c>
      <c r="S161" s="45">
        <v>17.86597290645933</v>
      </c>
      <c r="T161" s="45">
        <v>17.563041279728409</v>
      </c>
      <c r="U161" s="45">
        <v>17.658633859622071</v>
      </c>
      <c r="V161" s="38">
        <v>17.71120078342188</v>
      </c>
      <c r="W161" s="41">
        <v>292</v>
      </c>
      <c r="X161" s="24">
        <v>0.81111111111111112</v>
      </c>
    </row>
    <row r="162" spans="1:24" ht="13.9" customHeight="1" x14ac:dyDescent="0.2">
      <c r="A162" s="10">
        <v>21205791</v>
      </c>
      <c r="B162" s="21" t="s">
        <v>1130</v>
      </c>
      <c r="C162" s="21" t="s">
        <v>67</v>
      </c>
      <c r="D162" s="21" t="s">
        <v>69</v>
      </c>
      <c r="E162" s="21" t="s">
        <v>68</v>
      </c>
      <c r="F162" s="21">
        <v>11</v>
      </c>
      <c r="G162" s="21">
        <v>2547</v>
      </c>
      <c r="H162" s="42">
        <v>-74.150666669999993</v>
      </c>
      <c r="I162" s="43">
        <v>4.7055833299999996</v>
      </c>
      <c r="J162" s="44">
        <v>13.62787488479262</v>
      </c>
      <c r="K162" s="45">
        <v>13.969367724867711</v>
      </c>
      <c r="L162" s="45">
        <v>14.101731738969219</v>
      </c>
      <c r="M162" s="45">
        <v>14.29101754241926</v>
      </c>
      <c r="N162" s="45">
        <v>14.33928203405017</v>
      </c>
      <c r="O162" s="45">
        <v>14.194198589065239</v>
      </c>
      <c r="P162" s="45">
        <v>13.7803329197684</v>
      </c>
      <c r="Q162" s="45">
        <v>13.827819728473219</v>
      </c>
      <c r="R162" s="45">
        <v>13.769711096374881</v>
      </c>
      <c r="S162" s="45">
        <v>13.74946812596005</v>
      </c>
      <c r="T162" s="45">
        <v>13.75519195402298</v>
      </c>
      <c r="U162" s="45">
        <v>13.733200524833579</v>
      </c>
      <c r="V162" s="38">
        <v>13.92826640529978</v>
      </c>
      <c r="W162" s="41">
        <v>302</v>
      </c>
      <c r="X162" s="24">
        <v>0.83888888888888891</v>
      </c>
    </row>
    <row r="163" spans="1:24" ht="13.9" customHeight="1" x14ac:dyDescent="0.2">
      <c r="A163" s="10">
        <v>21206230</v>
      </c>
      <c r="B163" s="21" t="s">
        <v>1132</v>
      </c>
      <c r="C163" s="21" t="s">
        <v>1318</v>
      </c>
      <c r="D163" s="21" t="s">
        <v>69</v>
      </c>
      <c r="E163" s="21" t="s">
        <v>68</v>
      </c>
      <c r="F163" s="21">
        <v>11</v>
      </c>
      <c r="G163" s="21">
        <v>2543</v>
      </c>
      <c r="H163" s="42">
        <v>-74.151419439999998</v>
      </c>
      <c r="I163" s="43">
        <v>4.6616666699999998</v>
      </c>
      <c r="J163" s="22">
        <v>13.214799264618989</v>
      </c>
      <c r="K163" s="23">
        <v>13.51954802893747</v>
      </c>
      <c r="L163" s="23">
        <v>13.71309315648908</v>
      </c>
      <c r="M163" s="23">
        <v>13.9161420778155</v>
      </c>
      <c r="N163" s="23">
        <v>13.99971920289854</v>
      </c>
      <c r="O163" s="23">
        <v>13.7878822865353</v>
      </c>
      <c r="P163" s="23">
        <v>13.636059091130241</v>
      </c>
      <c r="Q163" s="23">
        <v>13.57524857685009</v>
      </c>
      <c r="R163" s="23">
        <v>13.59710123547851</v>
      </c>
      <c r="S163" s="23">
        <v>13.66757892211389</v>
      </c>
      <c r="T163" s="23">
        <v>13.61294334975369</v>
      </c>
      <c r="U163" s="23">
        <v>13.487642519466069</v>
      </c>
      <c r="V163" s="38">
        <v>13.64397980934061</v>
      </c>
      <c r="W163" s="41">
        <v>200</v>
      </c>
      <c r="X163" s="24">
        <v>0.83333333333333337</v>
      </c>
    </row>
    <row r="164" spans="1:24" ht="13.9" customHeight="1" x14ac:dyDescent="0.2">
      <c r="A164" s="10">
        <v>21206260</v>
      </c>
      <c r="B164" s="21" t="s">
        <v>1132</v>
      </c>
      <c r="C164" s="21" t="s">
        <v>1319</v>
      </c>
      <c r="D164" s="21" t="s">
        <v>69</v>
      </c>
      <c r="E164" s="21" t="s">
        <v>68</v>
      </c>
      <c r="F164" s="21">
        <v>11</v>
      </c>
      <c r="G164" s="21">
        <v>2570</v>
      </c>
      <c r="H164" s="42">
        <v>-74.049722220000007</v>
      </c>
      <c r="I164" s="43">
        <v>4.7986388900000003</v>
      </c>
      <c r="J164" s="22">
        <v>13.75221302523242</v>
      </c>
      <c r="K164" s="23">
        <v>13.840624996914819</v>
      </c>
      <c r="L164" s="23">
        <v>13.90100833477042</v>
      </c>
      <c r="M164" s="23">
        <v>13.948690293818281</v>
      </c>
      <c r="N164" s="23">
        <v>13.97136450157239</v>
      </c>
      <c r="O164" s="23">
        <v>13.728644746945481</v>
      </c>
      <c r="P164" s="23">
        <v>13.56077580506272</v>
      </c>
      <c r="Q164" s="23">
        <v>13.57373096275793</v>
      </c>
      <c r="R164" s="23">
        <v>13.625609299157309</v>
      </c>
      <c r="S164" s="23">
        <v>13.76939164245368</v>
      </c>
      <c r="T164" s="23">
        <v>13.86195790947386</v>
      </c>
      <c r="U164" s="23">
        <v>13.78967181032449</v>
      </c>
      <c r="V164" s="38">
        <v>13.77697361070698</v>
      </c>
      <c r="W164" s="41">
        <v>280</v>
      </c>
      <c r="X164" s="24">
        <v>0.77777777777777779</v>
      </c>
    </row>
    <row r="165" spans="1:24" ht="13.9" customHeight="1" x14ac:dyDescent="0.2">
      <c r="A165" s="10">
        <v>35025060</v>
      </c>
      <c r="B165" s="21" t="s">
        <v>1132</v>
      </c>
      <c r="C165" s="21" t="s">
        <v>412</v>
      </c>
      <c r="D165" s="21" t="s">
        <v>413</v>
      </c>
      <c r="E165" s="21" t="s">
        <v>68</v>
      </c>
      <c r="F165" s="21">
        <v>11</v>
      </c>
      <c r="G165" s="21">
        <v>3195</v>
      </c>
      <c r="H165" s="42">
        <v>-73.981416669999987</v>
      </c>
      <c r="I165" s="43">
        <v>4.5754166700000001</v>
      </c>
      <c r="J165" s="22">
        <v>8.6968527032779903</v>
      </c>
      <c r="K165" s="23">
        <v>8.6816789608858542</v>
      </c>
      <c r="L165" s="23">
        <v>8.6612884835001829</v>
      </c>
      <c r="M165" s="23">
        <v>8.5820487301587267</v>
      </c>
      <c r="N165" s="23">
        <v>8.4915806131949179</v>
      </c>
      <c r="O165" s="23">
        <v>8.3059842209072965</v>
      </c>
      <c r="P165" s="23">
        <v>8.0801328816903997</v>
      </c>
      <c r="Q165" s="23">
        <v>8.1491623782224423</v>
      </c>
      <c r="R165" s="23">
        <v>8.3646954462216279</v>
      </c>
      <c r="S165" s="23">
        <v>8.5279378065139184</v>
      </c>
      <c r="T165" s="23">
        <v>8.6678213905081698</v>
      </c>
      <c r="U165" s="23">
        <v>8.6634055341739664</v>
      </c>
      <c r="V165" s="38">
        <v>8.4893824291046247</v>
      </c>
      <c r="W165" s="41">
        <v>315</v>
      </c>
      <c r="X165" s="24">
        <v>0.875</v>
      </c>
    </row>
    <row r="166" spans="1:24" ht="13.9" customHeight="1" x14ac:dyDescent="0.2">
      <c r="A166" s="10">
        <v>21205740</v>
      </c>
      <c r="B166" s="21" t="s">
        <v>1132</v>
      </c>
      <c r="C166" s="21" t="s">
        <v>399</v>
      </c>
      <c r="D166" s="21" t="s">
        <v>400</v>
      </c>
      <c r="E166" s="21" t="s">
        <v>68</v>
      </c>
      <c r="F166" s="21">
        <v>11</v>
      </c>
      <c r="G166" s="21">
        <v>2709</v>
      </c>
      <c r="H166" s="42">
        <v>-73.70141667</v>
      </c>
      <c r="I166" s="43">
        <v>5.1177222200000001</v>
      </c>
      <c r="J166" s="22">
        <v>12.532444226350901</v>
      </c>
      <c r="K166" s="23">
        <v>12.878848845618769</v>
      </c>
      <c r="L166" s="23">
        <v>12.96366539851908</v>
      </c>
      <c r="M166" s="23">
        <v>12.94580693112089</v>
      </c>
      <c r="N166" s="23">
        <v>12.842583468977759</v>
      </c>
      <c r="O166" s="23">
        <v>12.10134440062159</v>
      </c>
      <c r="P166" s="23">
        <v>11.771313220352599</v>
      </c>
      <c r="Q166" s="23">
        <v>11.991012575892119</v>
      </c>
      <c r="R166" s="23">
        <v>12.340387465760401</v>
      </c>
      <c r="S166" s="23">
        <v>12.743373324088489</v>
      </c>
      <c r="T166" s="23">
        <v>13.026536163389601</v>
      </c>
      <c r="U166" s="23">
        <v>12.73532150408942</v>
      </c>
      <c r="V166" s="38">
        <v>12.5727197937318</v>
      </c>
      <c r="W166" s="41">
        <v>220</v>
      </c>
      <c r="X166" s="24">
        <v>0.91666666666666663</v>
      </c>
    </row>
    <row r="167" spans="1:24" ht="13.9" customHeight="1" x14ac:dyDescent="0.2">
      <c r="A167" s="10">
        <v>24015120</v>
      </c>
      <c r="B167" s="35" t="s">
        <v>1142</v>
      </c>
      <c r="C167" s="35" t="s">
        <v>1320</v>
      </c>
      <c r="D167" s="35" t="s">
        <v>411</v>
      </c>
      <c r="E167" s="35" t="s">
        <v>68</v>
      </c>
      <c r="F167" s="35">
        <v>11</v>
      </c>
      <c r="G167" s="35">
        <v>2580</v>
      </c>
      <c r="H167" s="36">
        <v>-73.734805560000012</v>
      </c>
      <c r="I167" s="37">
        <v>5.4672777799999999</v>
      </c>
      <c r="J167" s="22">
        <v>14.61886373859897</v>
      </c>
      <c r="K167" s="23">
        <v>14.86200430957588</v>
      </c>
      <c r="L167" s="23">
        <v>14.87114720497094</v>
      </c>
      <c r="M167" s="23">
        <v>14.857897368941179</v>
      </c>
      <c r="N167" s="23">
        <v>14.87783875390013</v>
      </c>
      <c r="O167" s="23">
        <v>14.603015762131241</v>
      </c>
      <c r="P167" s="23">
        <v>14.32967020528393</v>
      </c>
      <c r="Q167" s="23">
        <v>14.343130840767889</v>
      </c>
      <c r="R167" s="23">
        <v>14.4377601063053</v>
      </c>
      <c r="S167" s="23">
        <v>14.424177791772021</v>
      </c>
      <c r="T167" s="23">
        <v>14.525971424984821</v>
      </c>
      <c r="U167" s="23">
        <v>14.53640160746296</v>
      </c>
      <c r="V167" s="38">
        <v>14.607323259557941</v>
      </c>
      <c r="W167" s="41">
        <v>339</v>
      </c>
      <c r="X167" s="24">
        <v>0.94166666666666665</v>
      </c>
    </row>
    <row r="168" spans="1:24" ht="13.9" customHeight="1" x14ac:dyDescent="0.2">
      <c r="A168" s="10">
        <v>35065010</v>
      </c>
      <c r="B168" s="35" t="s">
        <v>1132</v>
      </c>
      <c r="C168" s="35" t="s">
        <v>1321</v>
      </c>
      <c r="D168" s="35" t="s">
        <v>1321</v>
      </c>
      <c r="E168" s="35" t="s">
        <v>68</v>
      </c>
      <c r="F168" s="35">
        <v>11</v>
      </c>
      <c r="G168" s="35">
        <v>1752</v>
      </c>
      <c r="H168" s="36">
        <v>-73.646472220000007</v>
      </c>
      <c r="I168" s="37">
        <v>4.83038889</v>
      </c>
      <c r="J168" s="44">
        <v>19.577598566308239</v>
      </c>
      <c r="K168" s="45">
        <v>19.84852216748768</v>
      </c>
      <c r="L168" s="45">
        <v>19.963709677419349</v>
      </c>
      <c r="M168" s="45">
        <v>19.761416666666669</v>
      </c>
      <c r="N168" s="45">
        <v>19.514596774193539</v>
      </c>
      <c r="O168" s="45">
        <v>19.101132183908039</v>
      </c>
      <c r="P168" s="45">
        <v>18.495397849462361</v>
      </c>
      <c r="Q168" s="45">
        <v>18.72414575866188</v>
      </c>
      <c r="R168" s="45">
        <v>19.330952380952379</v>
      </c>
      <c r="S168" s="45">
        <v>19.572397252090799</v>
      </c>
      <c r="T168" s="45">
        <v>19.803540229885051</v>
      </c>
      <c r="U168" s="45">
        <v>19.553548387096779</v>
      </c>
      <c r="V168" s="38">
        <v>19.437246491177731</v>
      </c>
      <c r="W168" s="41">
        <v>116</v>
      </c>
      <c r="X168" s="24">
        <v>0.96666666666666667</v>
      </c>
    </row>
    <row r="169" spans="1:24" ht="13.9" customHeight="1" x14ac:dyDescent="0.2">
      <c r="A169" s="10">
        <v>21205700</v>
      </c>
      <c r="B169" s="21" t="s">
        <v>1132</v>
      </c>
      <c r="C169" s="21" t="s">
        <v>396</v>
      </c>
      <c r="D169" s="21" t="s">
        <v>396</v>
      </c>
      <c r="E169" s="21" t="s">
        <v>68</v>
      </c>
      <c r="F169" s="21">
        <v>11</v>
      </c>
      <c r="G169" s="21">
        <v>2750</v>
      </c>
      <c r="H169" s="42">
        <v>-73.868111110000001</v>
      </c>
      <c r="I169" s="43">
        <v>4.8798611100000002</v>
      </c>
      <c r="J169" s="22">
        <v>13.306011014524991</v>
      </c>
      <c r="K169" s="23">
        <v>13.618415641029561</v>
      </c>
      <c r="L169" s="23">
        <v>13.482815312811111</v>
      </c>
      <c r="M169" s="23">
        <v>13.463132802609911</v>
      </c>
      <c r="N169" s="23">
        <v>13.53341073571505</v>
      </c>
      <c r="O169" s="23">
        <v>13.11745015982634</v>
      </c>
      <c r="P169" s="23">
        <v>12.80356395850392</v>
      </c>
      <c r="Q169" s="23">
        <v>12.92387825817962</v>
      </c>
      <c r="R169" s="23">
        <v>13.08979464177302</v>
      </c>
      <c r="S169" s="23">
        <v>13.321685479663159</v>
      </c>
      <c r="T169" s="23">
        <v>13.4199421627874</v>
      </c>
      <c r="U169" s="23">
        <v>13.22928907937281</v>
      </c>
      <c r="V169" s="38">
        <v>13.275782437233079</v>
      </c>
      <c r="W169" s="41">
        <v>297</v>
      </c>
      <c r="X169" s="24">
        <v>0.82499999999999996</v>
      </c>
    </row>
    <row r="170" spans="1:24" ht="13.9" customHeight="1" x14ac:dyDescent="0.2">
      <c r="A170" s="10">
        <v>23065060</v>
      </c>
      <c r="B170" s="21" t="s">
        <v>1132</v>
      </c>
      <c r="C170" s="21" t="s">
        <v>1322</v>
      </c>
      <c r="D170" s="21" t="s">
        <v>1323</v>
      </c>
      <c r="E170" s="21" t="s">
        <v>68</v>
      </c>
      <c r="F170" s="21">
        <v>11</v>
      </c>
      <c r="G170" s="21">
        <v>2200</v>
      </c>
      <c r="H170" s="42">
        <v>-74.461694440000002</v>
      </c>
      <c r="I170" s="43">
        <v>4.8421666700000001</v>
      </c>
      <c r="J170" s="22">
        <v>15.51281146011735</v>
      </c>
      <c r="K170" s="23">
        <v>15.576535871548341</v>
      </c>
      <c r="L170" s="23">
        <v>15.60304910276967</v>
      </c>
      <c r="M170" s="23">
        <v>15.531720245903831</v>
      </c>
      <c r="N170" s="23">
        <v>15.70375898558656</v>
      </c>
      <c r="O170" s="23">
        <v>15.2882763684095</v>
      </c>
      <c r="P170" s="23">
        <v>15.392836453713739</v>
      </c>
      <c r="Q170" s="23">
        <v>15.581433930126179</v>
      </c>
      <c r="R170" s="23">
        <v>15.66753125638451</v>
      </c>
      <c r="S170" s="23">
        <v>15.647392144285631</v>
      </c>
      <c r="T170" s="23">
        <v>15.596530813847149</v>
      </c>
      <c r="U170" s="23">
        <v>15.3960092789016</v>
      </c>
      <c r="V170" s="38">
        <v>15.541490492632841</v>
      </c>
      <c r="W170" s="41">
        <v>113</v>
      </c>
      <c r="X170" s="24">
        <v>0.94166666666666665</v>
      </c>
    </row>
    <row r="171" spans="1:24" ht="13.9" customHeight="1" x14ac:dyDescent="0.2">
      <c r="A171" s="10">
        <v>21235010</v>
      </c>
      <c r="B171" s="21" t="s">
        <v>1132</v>
      </c>
      <c r="C171" s="21" t="s">
        <v>370</v>
      </c>
      <c r="D171" s="21" t="s">
        <v>370</v>
      </c>
      <c r="E171" s="21" t="s">
        <v>68</v>
      </c>
      <c r="F171" s="21">
        <v>10</v>
      </c>
      <c r="G171" s="21">
        <v>297</v>
      </c>
      <c r="H171" s="42">
        <v>-74.702388889999995</v>
      </c>
      <c r="I171" s="43">
        <v>4.5618055599999998</v>
      </c>
      <c r="J171" s="22">
        <v>28.42136746983223</v>
      </c>
      <c r="K171" s="23">
        <v>28.732223655373609</v>
      </c>
      <c r="L171" s="23">
        <v>28.438579278622509</v>
      </c>
      <c r="M171" s="23">
        <v>28.081272238054229</v>
      </c>
      <c r="N171" s="23">
        <v>27.9679098148397</v>
      </c>
      <c r="O171" s="23">
        <v>28.294012807940231</v>
      </c>
      <c r="P171" s="23">
        <v>29.070126004555309</v>
      </c>
      <c r="Q171" s="23">
        <v>29.721327556858931</v>
      </c>
      <c r="R171" s="23">
        <v>29.339347721096161</v>
      </c>
      <c r="S171" s="23">
        <v>28.176192062942871</v>
      </c>
      <c r="T171" s="23">
        <v>27.460621384843861</v>
      </c>
      <c r="U171" s="23">
        <v>27.78004970847908</v>
      </c>
      <c r="V171" s="38">
        <v>28.456919141953222</v>
      </c>
      <c r="W171" s="41">
        <v>299</v>
      </c>
      <c r="X171" s="24">
        <v>0.8305555555555556</v>
      </c>
    </row>
    <row r="172" spans="1:24" ht="13.9" customHeight="1" x14ac:dyDescent="0.2">
      <c r="A172" s="10">
        <v>23065100</v>
      </c>
      <c r="B172" s="21" t="s">
        <v>1132</v>
      </c>
      <c r="C172" s="21" t="s">
        <v>1324</v>
      </c>
      <c r="D172" s="21" t="s">
        <v>1325</v>
      </c>
      <c r="E172" s="21" t="s">
        <v>68</v>
      </c>
      <c r="F172" s="21">
        <v>11</v>
      </c>
      <c r="G172" s="21">
        <v>2475</v>
      </c>
      <c r="H172" s="42">
        <v>-74.307388889999999</v>
      </c>
      <c r="I172" s="43">
        <v>4.9017499999999998</v>
      </c>
      <c r="J172" s="44">
        <v>13.148365385407651</v>
      </c>
      <c r="K172" s="45">
        <v>13.32030412544032</v>
      </c>
      <c r="L172" s="45">
        <v>13.584858977641231</v>
      </c>
      <c r="M172" s="45">
        <v>14.02608944535668</v>
      </c>
      <c r="N172" s="45">
        <v>14.25724422965879</v>
      </c>
      <c r="O172" s="45">
        <v>14.182247434143109</v>
      </c>
      <c r="P172" s="45">
        <v>13.586706208397329</v>
      </c>
      <c r="Q172" s="45">
        <v>13.615451319367191</v>
      </c>
      <c r="R172" s="45">
        <v>13.68369372294371</v>
      </c>
      <c r="S172" s="45">
        <v>13.50578221907351</v>
      </c>
      <c r="T172" s="45">
        <v>13.244317992458789</v>
      </c>
      <c r="U172" s="45">
        <v>13.203906316211119</v>
      </c>
      <c r="V172" s="38">
        <v>13.61324728134162</v>
      </c>
      <c r="W172" s="41">
        <v>114</v>
      </c>
      <c r="X172" s="24">
        <v>0.95</v>
      </c>
    </row>
    <row r="173" spans="1:24" ht="13.9" customHeight="1" x14ac:dyDescent="0.2">
      <c r="A173" s="10">
        <v>21205420</v>
      </c>
      <c r="B173" s="35" t="s">
        <v>1140</v>
      </c>
      <c r="C173" s="35" t="s">
        <v>392</v>
      </c>
      <c r="D173" s="35" t="s">
        <v>1326</v>
      </c>
      <c r="E173" s="35" t="s">
        <v>68</v>
      </c>
      <c r="F173" s="35">
        <v>11</v>
      </c>
      <c r="G173" s="35">
        <v>2543</v>
      </c>
      <c r="H173" s="36">
        <v>-74.209000000000003</v>
      </c>
      <c r="I173" s="37">
        <v>4.6914166699999997</v>
      </c>
      <c r="J173" s="22">
        <v>12.97663296094519</v>
      </c>
      <c r="K173" s="23">
        <v>13.47816498003403</v>
      </c>
      <c r="L173" s="23">
        <v>13.680736602376721</v>
      </c>
      <c r="M173" s="23">
        <v>13.85816299267948</v>
      </c>
      <c r="N173" s="23">
        <v>13.94917887586519</v>
      </c>
      <c r="O173" s="23">
        <v>13.666148517216479</v>
      </c>
      <c r="P173" s="23">
        <v>13.36561246778364</v>
      </c>
      <c r="Q173" s="23">
        <v>13.344977882388941</v>
      </c>
      <c r="R173" s="23">
        <v>13.31035878811257</v>
      </c>
      <c r="S173" s="23">
        <v>13.379643694033749</v>
      </c>
      <c r="T173" s="23">
        <v>13.41560414484559</v>
      </c>
      <c r="U173" s="23">
        <v>13.224287813126111</v>
      </c>
      <c r="V173" s="38">
        <v>13.47079247661731</v>
      </c>
      <c r="W173" s="41">
        <v>345</v>
      </c>
      <c r="X173" s="24">
        <v>0.95833333333333337</v>
      </c>
    </row>
    <row r="174" spans="1:24" ht="13.9" customHeight="1" x14ac:dyDescent="0.2">
      <c r="A174" s="10">
        <v>23065120</v>
      </c>
      <c r="B174" s="21" t="s">
        <v>1132</v>
      </c>
      <c r="C174" s="21" t="s">
        <v>1327</v>
      </c>
      <c r="D174" s="21" t="s">
        <v>1328</v>
      </c>
      <c r="E174" s="21" t="s">
        <v>68</v>
      </c>
      <c r="F174" s="21">
        <v>11</v>
      </c>
      <c r="G174" s="21">
        <v>2000</v>
      </c>
      <c r="H174" s="42">
        <v>-74.13936111000001</v>
      </c>
      <c r="I174" s="43">
        <v>5.1415555599999996</v>
      </c>
      <c r="J174" s="22">
        <v>16.441119812328651</v>
      </c>
      <c r="K174" s="23">
        <v>16.38731028518097</v>
      </c>
      <c r="L174" s="23">
        <v>16.44791016564043</v>
      </c>
      <c r="M174" s="23">
        <v>16.71258414189942</v>
      </c>
      <c r="N174" s="23">
        <v>16.844310562470909</v>
      </c>
      <c r="O174" s="23">
        <v>16.99986093371583</v>
      </c>
      <c r="P174" s="23">
        <v>17.11925461363326</v>
      </c>
      <c r="Q174" s="23">
        <v>17.2198687386621</v>
      </c>
      <c r="R174" s="23">
        <v>16.970548822816681</v>
      </c>
      <c r="S174" s="23">
        <v>16.614516267405779</v>
      </c>
      <c r="T174" s="23">
        <v>16.332348846181301</v>
      </c>
      <c r="U174" s="23">
        <v>16.449741828122381</v>
      </c>
      <c r="V174" s="38">
        <v>16.711614584838141</v>
      </c>
      <c r="W174" s="41">
        <v>294</v>
      </c>
      <c r="X174" s="24">
        <v>0.81666666666666665</v>
      </c>
    </row>
    <row r="175" spans="1:24" ht="13.9" customHeight="1" x14ac:dyDescent="0.2">
      <c r="A175" s="10">
        <v>21195060</v>
      </c>
      <c r="B175" s="21" t="s">
        <v>1132</v>
      </c>
      <c r="C175" s="21" t="s">
        <v>387</v>
      </c>
      <c r="D175" s="21" t="s">
        <v>387</v>
      </c>
      <c r="E175" s="21" t="s">
        <v>68</v>
      </c>
      <c r="F175" s="21">
        <v>11</v>
      </c>
      <c r="G175" s="21">
        <v>950</v>
      </c>
      <c r="H175" s="42">
        <v>-74.487416669999988</v>
      </c>
      <c r="I175" s="43">
        <v>4.1927222200000003</v>
      </c>
      <c r="J175" s="22">
        <v>24.143033710425019</v>
      </c>
      <c r="K175" s="23">
        <v>24.427870595110061</v>
      </c>
      <c r="L175" s="23">
        <v>24.17020773169482</v>
      </c>
      <c r="M175" s="23">
        <v>23.89888013136288</v>
      </c>
      <c r="N175" s="23">
        <v>23.781856682435091</v>
      </c>
      <c r="O175" s="23">
        <v>23.897349086928379</v>
      </c>
      <c r="P175" s="23">
        <v>24.127383001170529</v>
      </c>
      <c r="Q175" s="23">
        <v>24.669620158482161</v>
      </c>
      <c r="R175" s="23">
        <v>24.80996849865301</v>
      </c>
      <c r="S175" s="23">
        <v>24.067391244533901</v>
      </c>
      <c r="T175" s="23">
        <v>23.494573778829839</v>
      </c>
      <c r="U175" s="23">
        <v>23.785332368994041</v>
      </c>
      <c r="V175" s="38">
        <v>24.106122249051641</v>
      </c>
      <c r="W175" s="41">
        <v>315</v>
      </c>
      <c r="X175" s="24">
        <v>0.875</v>
      </c>
    </row>
    <row r="176" spans="1:24" ht="13.9" customHeight="1" x14ac:dyDescent="0.2">
      <c r="A176" s="10">
        <v>35055010</v>
      </c>
      <c r="B176" s="21" t="s">
        <v>1132</v>
      </c>
      <c r="C176" s="21" t="s">
        <v>1329</v>
      </c>
      <c r="D176" s="21" t="s">
        <v>1330</v>
      </c>
      <c r="E176" s="21" t="s">
        <v>68</v>
      </c>
      <c r="F176" s="21">
        <v>3</v>
      </c>
      <c r="G176" s="21">
        <v>280</v>
      </c>
      <c r="H176" s="42">
        <v>-73.301305560000003</v>
      </c>
      <c r="I176" s="43">
        <v>4.3769722199999999</v>
      </c>
      <c r="J176" s="22">
        <v>27.392498655913968</v>
      </c>
      <c r="K176" s="23">
        <v>27.49078222297581</v>
      </c>
      <c r="L176" s="23">
        <v>27.033339634204811</v>
      </c>
      <c r="M176" s="23">
        <v>25.93177820512819</v>
      </c>
      <c r="N176" s="23">
        <v>25.447242656449539</v>
      </c>
      <c r="O176" s="23">
        <v>24.929325552608301</v>
      </c>
      <c r="P176" s="23">
        <v>24.387532529530159</v>
      </c>
      <c r="Q176" s="23">
        <v>25.089275449013339</v>
      </c>
      <c r="R176" s="23">
        <v>25.799362695254931</v>
      </c>
      <c r="S176" s="23">
        <v>26.026329893297081</v>
      </c>
      <c r="T176" s="23">
        <v>26.07448076923076</v>
      </c>
      <c r="U176" s="23">
        <v>26.550111193507181</v>
      </c>
      <c r="V176" s="38">
        <v>26.012671621426179</v>
      </c>
      <c r="W176" s="41">
        <v>119</v>
      </c>
      <c r="X176" s="24">
        <v>0.9916666666666667</v>
      </c>
    </row>
    <row r="177" spans="1:24" ht="13.9" customHeight="1" x14ac:dyDescent="0.2">
      <c r="A177" s="10">
        <v>21195190</v>
      </c>
      <c r="B177" s="21" t="s">
        <v>1140</v>
      </c>
      <c r="C177" s="21" t="s">
        <v>1331</v>
      </c>
      <c r="D177" s="21" t="s">
        <v>391</v>
      </c>
      <c r="E177" s="21" t="s">
        <v>68</v>
      </c>
      <c r="F177" s="21">
        <v>11</v>
      </c>
      <c r="G177" s="21">
        <v>2256</v>
      </c>
      <c r="H177" s="42">
        <v>-74.311750000000004</v>
      </c>
      <c r="I177" s="43">
        <v>4.3101111100000002</v>
      </c>
      <c r="J177" s="22">
        <v>15.830648861081841</v>
      </c>
      <c r="K177" s="23">
        <v>15.82256283575583</v>
      </c>
      <c r="L177" s="23">
        <v>15.94528376054793</v>
      </c>
      <c r="M177" s="23">
        <v>15.97827903505565</v>
      </c>
      <c r="N177" s="23">
        <v>16.021319587356949</v>
      </c>
      <c r="O177" s="23">
        <v>15.993201199372971</v>
      </c>
      <c r="P177" s="23">
        <v>15.78766040619119</v>
      </c>
      <c r="Q177" s="23">
        <v>15.9056050475294</v>
      </c>
      <c r="R177" s="23">
        <v>16.081175934022749</v>
      </c>
      <c r="S177" s="23">
        <v>15.991572822061141</v>
      </c>
      <c r="T177" s="23">
        <v>15.822710233987049</v>
      </c>
      <c r="U177" s="23">
        <v>15.87949512871335</v>
      </c>
      <c r="V177" s="38">
        <v>15.92162623763967</v>
      </c>
      <c r="W177" s="41">
        <v>323</v>
      </c>
      <c r="X177" s="24">
        <v>0.89722222222222225</v>
      </c>
    </row>
    <row r="178" spans="1:24" ht="13.9" customHeight="1" x14ac:dyDescent="0.2">
      <c r="A178" s="10">
        <v>23035020</v>
      </c>
      <c r="B178" s="21" t="s">
        <v>1130</v>
      </c>
      <c r="C178" s="21" t="s">
        <v>1332</v>
      </c>
      <c r="D178" s="21" t="s">
        <v>1333</v>
      </c>
      <c r="E178" s="21" t="s">
        <v>68</v>
      </c>
      <c r="F178" s="21">
        <v>10</v>
      </c>
      <c r="G178" s="21">
        <v>172</v>
      </c>
      <c r="H178" s="42">
        <v>-74.654722220000011</v>
      </c>
      <c r="I178" s="43">
        <v>5.4713888900000001</v>
      </c>
      <c r="J178" s="22">
        <v>28.842249412927909</v>
      </c>
      <c r="K178" s="23">
        <v>29.23398046982814</v>
      </c>
      <c r="L178" s="23">
        <v>28.857299880525652</v>
      </c>
      <c r="M178" s="23">
        <v>28.50246062154104</v>
      </c>
      <c r="N178" s="23">
        <v>28.757263700407819</v>
      </c>
      <c r="O178" s="23">
        <v>28.809690625383251</v>
      </c>
      <c r="P178" s="23">
        <v>29.528387508754541</v>
      </c>
      <c r="Q178" s="23">
        <v>30.090421224641101</v>
      </c>
      <c r="R178" s="23">
        <v>28.773732855794279</v>
      </c>
      <c r="S178" s="23">
        <v>28.271157962109541</v>
      </c>
      <c r="T178" s="23">
        <v>28.08694798932439</v>
      </c>
      <c r="U178" s="23">
        <v>28.385116871479749</v>
      </c>
      <c r="V178" s="38">
        <v>28.844892426893121</v>
      </c>
      <c r="W178" s="41">
        <v>115</v>
      </c>
      <c r="X178" s="24">
        <v>0.95833333333333337</v>
      </c>
    </row>
    <row r="179" spans="1:24" ht="13.9" customHeight="1" x14ac:dyDescent="0.2">
      <c r="A179" s="10">
        <v>21205720</v>
      </c>
      <c r="B179" s="35" t="s">
        <v>1132</v>
      </c>
      <c r="C179" s="35" t="s">
        <v>397</v>
      </c>
      <c r="D179" s="35" t="s">
        <v>398</v>
      </c>
      <c r="E179" s="35" t="s">
        <v>68</v>
      </c>
      <c r="F179" s="35">
        <v>11</v>
      </c>
      <c r="G179" s="35">
        <v>2900</v>
      </c>
      <c r="H179" s="36">
        <v>-74.189277779999998</v>
      </c>
      <c r="I179" s="37">
        <v>4.5057499999999999</v>
      </c>
      <c r="J179" s="22">
        <v>12.14052016386518</v>
      </c>
      <c r="K179" s="23">
        <v>12.22326010498387</v>
      </c>
      <c r="L179" s="23">
        <v>12.484892775231399</v>
      </c>
      <c r="M179" s="23">
        <v>12.32335424688956</v>
      </c>
      <c r="N179" s="23">
        <v>12.3459408456049</v>
      </c>
      <c r="O179" s="23">
        <v>12.214473678815139</v>
      </c>
      <c r="P179" s="23">
        <v>11.97087485048104</v>
      </c>
      <c r="Q179" s="23">
        <v>12.086069715466531</v>
      </c>
      <c r="R179" s="23">
        <v>12.22132350003263</v>
      </c>
      <c r="S179" s="23">
        <v>12.34760616022419</v>
      </c>
      <c r="T179" s="23">
        <v>12.290317464215921</v>
      </c>
      <c r="U179" s="23">
        <v>12.441518846656059</v>
      </c>
      <c r="V179" s="38">
        <v>12.257512696038869</v>
      </c>
      <c r="W179" s="41">
        <v>290</v>
      </c>
      <c r="X179" s="24">
        <v>0.80555555555555558</v>
      </c>
    </row>
    <row r="180" spans="1:24" ht="13.9" customHeight="1" x14ac:dyDescent="0.2">
      <c r="A180" s="10">
        <v>21205920</v>
      </c>
      <c r="B180" s="21" t="s">
        <v>1301</v>
      </c>
      <c r="C180" s="21" t="s">
        <v>401</v>
      </c>
      <c r="D180" s="21" t="s">
        <v>402</v>
      </c>
      <c r="E180" s="21" t="s">
        <v>68</v>
      </c>
      <c r="F180" s="21">
        <v>11</v>
      </c>
      <c r="G180" s="21">
        <v>2650</v>
      </c>
      <c r="H180" s="42">
        <v>-73.963888890000007</v>
      </c>
      <c r="I180" s="43">
        <v>4.8208333300000001</v>
      </c>
      <c r="J180" s="22">
        <v>14.020451857060159</v>
      </c>
      <c r="K180" s="23">
        <v>14.26380182317682</v>
      </c>
      <c r="L180" s="23">
        <v>14.563940816760759</v>
      </c>
      <c r="M180" s="23">
        <v>14.292077330077319</v>
      </c>
      <c r="N180" s="23">
        <v>14.17004352278545</v>
      </c>
      <c r="O180" s="23">
        <v>13.61098127271833</v>
      </c>
      <c r="P180" s="23">
        <v>13.414894116817671</v>
      </c>
      <c r="Q180" s="23">
        <v>13.43544585253456</v>
      </c>
      <c r="R180" s="23">
        <v>13.66598918422733</v>
      </c>
      <c r="S180" s="23">
        <v>14.246549125350921</v>
      </c>
      <c r="T180" s="23">
        <v>14.30852883825944</v>
      </c>
      <c r="U180" s="23">
        <v>13.79682026144971</v>
      </c>
      <c r="V180" s="38">
        <v>13.98246033343487</v>
      </c>
      <c r="W180" s="41">
        <v>105</v>
      </c>
      <c r="X180" s="24">
        <v>0.875</v>
      </c>
    </row>
    <row r="181" spans="1:24" ht="13.9" customHeight="1" x14ac:dyDescent="0.2">
      <c r="A181" s="10">
        <v>21205980</v>
      </c>
      <c r="B181" s="35" t="s">
        <v>1132</v>
      </c>
      <c r="C181" s="35" t="s">
        <v>1334</v>
      </c>
      <c r="D181" s="35" t="s">
        <v>1335</v>
      </c>
      <c r="E181" s="35" t="s">
        <v>68</v>
      </c>
      <c r="F181" s="35">
        <v>11</v>
      </c>
      <c r="G181" s="35">
        <v>2560</v>
      </c>
      <c r="H181" s="36">
        <v>-74.200916669999998</v>
      </c>
      <c r="I181" s="37">
        <v>4.7923888899999998</v>
      </c>
      <c r="J181" s="22">
        <v>13.47387971446105</v>
      </c>
      <c r="K181" s="23">
        <v>13.939918814373501</v>
      </c>
      <c r="L181" s="23">
        <v>14.16833290037434</v>
      </c>
      <c r="M181" s="23">
        <v>14.366891172585211</v>
      </c>
      <c r="N181" s="23">
        <v>14.38210252580572</v>
      </c>
      <c r="O181" s="23">
        <v>14.08904464969708</v>
      </c>
      <c r="P181" s="23">
        <v>13.80178543488981</v>
      </c>
      <c r="Q181" s="23">
        <v>13.841581803856119</v>
      </c>
      <c r="R181" s="23">
        <v>13.85180147264697</v>
      </c>
      <c r="S181" s="23">
        <v>13.89609538061894</v>
      </c>
      <c r="T181" s="23">
        <v>13.97178371128474</v>
      </c>
      <c r="U181" s="23">
        <v>13.800468840732201</v>
      </c>
      <c r="V181" s="38">
        <v>13.96530720177714</v>
      </c>
      <c r="W181" s="41">
        <v>351</v>
      </c>
      <c r="X181" s="24">
        <v>0.97499999999999998</v>
      </c>
    </row>
    <row r="182" spans="1:24" ht="13.9" customHeight="1" x14ac:dyDescent="0.2">
      <c r="A182" s="10">
        <v>35025050</v>
      </c>
      <c r="B182" s="21" t="s">
        <v>1132</v>
      </c>
      <c r="C182" s="21" t="s">
        <v>1336</v>
      </c>
      <c r="D182" s="21" t="s">
        <v>1337</v>
      </c>
      <c r="E182" s="21" t="s">
        <v>68</v>
      </c>
      <c r="F182" s="21">
        <v>11</v>
      </c>
      <c r="G182" s="21">
        <v>2980</v>
      </c>
      <c r="H182" s="42">
        <v>-74.030277779999992</v>
      </c>
      <c r="I182" s="43">
        <v>4.4828333300000001</v>
      </c>
      <c r="J182" s="44">
        <v>11.684222257585009</v>
      </c>
      <c r="K182" s="45">
        <v>11.56701572596439</v>
      </c>
      <c r="L182" s="45">
        <v>11.604682029974869</v>
      </c>
      <c r="M182" s="45">
        <v>11.50513041392105</v>
      </c>
      <c r="N182" s="45">
        <v>11.382378106236629</v>
      </c>
      <c r="O182" s="45">
        <v>10.71065995112725</v>
      </c>
      <c r="P182" s="45">
        <v>10.23724338906873</v>
      </c>
      <c r="Q182" s="45">
        <v>10.361196999878921</v>
      </c>
      <c r="R182" s="45">
        <v>11.003278300090241</v>
      </c>
      <c r="S182" s="45">
        <v>11.54777200485402</v>
      </c>
      <c r="T182" s="45">
        <v>11.832077701644961</v>
      </c>
      <c r="U182" s="45">
        <v>11.65429919055661</v>
      </c>
      <c r="V182" s="38">
        <v>11.257496339241889</v>
      </c>
      <c r="W182" s="41">
        <v>323</v>
      </c>
      <c r="X182" s="24">
        <v>0.89722222222222225</v>
      </c>
    </row>
    <row r="183" spans="1:24" ht="13.9" customHeight="1" x14ac:dyDescent="0.2">
      <c r="A183" s="10">
        <v>23065110</v>
      </c>
      <c r="B183" s="21" t="s">
        <v>1142</v>
      </c>
      <c r="C183" s="21" t="s">
        <v>1338</v>
      </c>
      <c r="D183" s="21" t="s">
        <v>1339</v>
      </c>
      <c r="E183" s="21" t="s">
        <v>68</v>
      </c>
      <c r="F183" s="21">
        <v>11</v>
      </c>
      <c r="G183" s="21">
        <v>1347</v>
      </c>
      <c r="H183" s="42">
        <v>-74.354583329999997</v>
      </c>
      <c r="I183" s="43">
        <v>5.4841666699999996</v>
      </c>
      <c r="J183" s="44">
        <v>21.18779219248492</v>
      </c>
      <c r="K183" s="45">
        <v>21.386756102271409</v>
      </c>
      <c r="L183" s="45">
        <v>21.362997593711199</v>
      </c>
      <c r="M183" s="45">
        <v>21.310316344499309</v>
      </c>
      <c r="N183" s="45">
        <v>21.487772171591061</v>
      </c>
      <c r="O183" s="45">
        <v>21.59341626871748</v>
      </c>
      <c r="P183" s="45">
        <v>21.691050609214638</v>
      </c>
      <c r="Q183" s="45">
        <v>21.89835980103728</v>
      </c>
      <c r="R183" s="45">
        <v>21.636001942897909</v>
      </c>
      <c r="S183" s="45">
        <v>21.239289899371609</v>
      </c>
      <c r="T183" s="45">
        <v>20.948926754255531</v>
      </c>
      <c r="U183" s="45">
        <v>21.029636458493819</v>
      </c>
      <c r="V183" s="38">
        <v>21.39769301154551</v>
      </c>
      <c r="W183" s="41">
        <v>310</v>
      </c>
      <c r="X183" s="24">
        <v>0.86111111111111116</v>
      </c>
    </row>
    <row r="184" spans="1:24" ht="13.9" customHeight="1" x14ac:dyDescent="0.2">
      <c r="A184" s="10">
        <v>31095030</v>
      </c>
      <c r="B184" s="21" t="s">
        <v>1140</v>
      </c>
      <c r="C184" s="21" t="s">
        <v>1340</v>
      </c>
      <c r="D184" s="21" t="s">
        <v>152</v>
      </c>
      <c r="E184" s="21" t="s">
        <v>151</v>
      </c>
      <c r="F184" s="21">
        <v>3</v>
      </c>
      <c r="G184" s="21">
        <v>100</v>
      </c>
      <c r="H184" s="42">
        <v>-67.919055560000004</v>
      </c>
      <c r="I184" s="43">
        <v>3.87441667</v>
      </c>
      <c r="J184" s="44">
        <v>27.246875757573989</v>
      </c>
      <c r="K184" s="45">
        <v>27.336558178500031</v>
      </c>
      <c r="L184" s="45">
        <v>27.19599717791732</v>
      </c>
      <c r="M184" s="45">
        <v>26.688071569512719</v>
      </c>
      <c r="N184" s="45">
        <v>26.256575497987981</v>
      </c>
      <c r="O184" s="45">
        <v>25.861357867323051</v>
      </c>
      <c r="P184" s="45">
        <v>25.706671681725961</v>
      </c>
      <c r="Q184" s="45">
        <v>26.14540821795481</v>
      </c>
      <c r="R184" s="45">
        <v>26.632899791994539</v>
      </c>
      <c r="S184" s="45">
        <v>26.804794338924129</v>
      </c>
      <c r="T184" s="45">
        <v>26.941748098724648</v>
      </c>
      <c r="U184" s="45">
        <v>26.978793401799649</v>
      </c>
      <c r="V184" s="38">
        <v>26.6496459649949</v>
      </c>
      <c r="W184" s="41">
        <v>299</v>
      </c>
      <c r="X184" s="24">
        <v>0.8305555555555556</v>
      </c>
    </row>
    <row r="185" spans="1:24" ht="13.9" customHeight="1" x14ac:dyDescent="0.2">
      <c r="A185" s="10">
        <v>31015010</v>
      </c>
      <c r="B185" s="35" t="s">
        <v>1132</v>
      </c>
      <c r="C185" s="35" t="s">
        <v>146</v>
      </c>
      <c r="D185" s="35" t="s">
        <v>149</v>
      </c>
      <c r="E185" s="35" t="s">
        <v>148</v>
      </c>
      <c r="F185" s="35">
        <v>3</v>
      </c>
      <c r="G185" s="35">
        <v>150</v>
      </c>
      <c r="H185" s="36">
        <v>-72.64</v>
      </c>
      <c r="I185" s="37">
        <v>2.3727777799999998</v>
      </c>
      <c r="J185" s="22">
        <v>26.195914369297022</v>
      </c>
      <c r="K185" s="23">
        <v>26.486620670065349</v>
      </c>
      <c r="L185" s="23">
        <v>25.98264656159121</v>
      </c>
      <c r="M185" s="23">
        <v>25.37896798947196</v>
      </c>
      <c r="N185" s="23">
        <v>24.994379617769759</v>
      </c>
      <c r="O185" s="23">
        <v>24.44273018746085</v>
      </c>
      <c r="P185" s="23">
        <v>24.144564214948328</v>
      </c>
      <c r="Q185" s="23">
        <v>24.593803323854988</v>
      </c>
      <c r="R185" s="23">
        <v>25.17327717195532</v>
      </c>
      <c r="S185" s="23">
        <v>25.40553026864524</v>
      </c>
      <c r="T185" s="23">
        <v>25.382949813449141</v>
      </c>
      <c r="U185" s="23">
        <v>25.587555639449739</v>
      </c>
      <c r="V185" s="38">
        <v>25.314078318996579</v>
      </c>
      <c r="W185" s="41">
        <v>315</v>
      </c>
      <c r="X185" s="24">
        <v>0.875</v>
      </c>
    </row>
    <row r="186" spans="1:24" ht="13.9" customHeight="1" x14ac:dyDescent="0.2">
      <c r="A186" s="10">
        <v>32155010</v>
      </c>
      <c r="B186" s="21" t="s">
        <v>1132</v>
      </c>
      <c r="C186" s="21" t="s">
        <v>155</v>
      </c>
      <c r="D186" s="21" t="s">
        <v>1341</v>
      </c>
      <c r="E186" s="21" t="s">
        <v>148</v>
      </c>
      <c r="F186" s="21">
        <v>3</v>
      </c>
      <c r="G186" s="21">
        <v>140</v>
      </c>
      <c r="H186" s="42">
        <v>-70.533333329999991</v>
      </c>
      <c r="I186" s="43">
        <v>2.8</v>
      </c>
      <c r="J186" s="22">
        <v>26.58260117980883</v>
      </c>
      <c r="K186" s="23">
        <v>26.939144326121241</v>
      </c>
      <c r="L186" s="23">
        <v>26.53035716737978</v>
      </c>
      <c r="M186" s="23">
        <v>26.200207315370651</v>
      </c>
      <c r="N186" s="23">
        <v>25.87382223479846</v>
      </c>
      <c r="O186" s="23">
        <v>25.39790254032647</v>
      </c>
      <c r="P186" s="23">
        <v>25.279519115890071</v>
      </c>
      <c r="Q186" s="23">
        <v>25.650250424448199</v>
      </c>
      <c r="R186" s="23">
        <v>26.14389418321813</v>
      </c>
      <c r="S186" s="23">
        <v>26.2635709767778</v>
      </c>
      <c r="T186" s="23">
        <v>26.383442287259729</v>
      </c>
      <c r="U186" s="23">
        <v>26.288162446291079</v>
      </c>
      <c r="V186" s="38">
        <v>26.1277395164742</v>
      </c>
      <c r="W186" s="41">
        <v>213</v>
      </c>
      <c r="X186" s="24">
        <v>0.88749999999999996</v>
      </c>
    </row>
    <row r="187" spans="1:24" ht="13.9" customHeight="1" x14ac:dyDescent="0.2">
      <c r="A187" s="10">
        <v>32105080</v>
      </c>
      <c r="B187" s="35" t="s">
        <v>1140</v>
      </c>
      <c r="C187" s="35" t="s">
        <v>1342</v>
      </c>
      <c r="D187" s="21" t="s">
        <v>1341</v>
      </c>
      <c r="E187" s="35" t="s">
        <v>148</v>
      </c>
      <c r="F187" s="35">
        <v>3</v>
      </c>
      <c r="G187" s="35">
        <v>165</v>
      </c>
      <c r="H187" s="36">
        <v>-72.650000000000006</v>
      </c>
      <c r="I187" s="37">
        <v>2.5499997200000002</v>
      </c>
      <c r="J187" s="22">
        <v>26.557619642480631</v>
      </c>
      <c r="K187" s="23">
        <v>26.785873603193529</v>
      </c>
      <c r="L187" s="23">
        <v>26.391413740045479</v>
      </c>
      <c r="M187" s="23">
        <v>25.86457272690798</v>
      </c>
      <c r="N187" s="23">
        <v>25.380520723901039</v>
      </c>
      <c r="O187" s="23">
        <v>24.784229694972581</v>
      </c>
      <c r="P187" s="23">
        <v>24.7300075107194</v>
      </c>
      <c r="Q187" s="23">
        <v>25.170976036058981</v>
      </c>
      <c r="R187" s="23">
        <v>25.62702579435258</v>
      </c>
      <c r="S187" s="23">
        <v>25.874470636521949</v>
      </c>
      <c r="T187" s="23">
        <v>25.948709623207531</v>
      </c>
      <c r="U187" s="23">
        <v>26.1535404156472</v>
      </c>
      <c r="V187" s="38">
        <v>25.77241334566741</v>
      </c>
      <c r="W187" s="41">
        <v>210</v>
      </c>
      <c r="X187" s="24">
        <v>0.875</v>
      </c>
    </row>
    <row r="188" spans="1:24" ht="13.9" customHeight="1" x14ac:dyDescent="0.2">
      <c r="A188" s="10">
        <v>21045010</v>
      </c>
      <c r="B188" s="21" t="s">
        <v>1132</v>
      </c>
      <c r="C188" s="21" t="s">
        <v>1343</v>
      </c>
      <c r="D188" s="21" t="s">
        <v>1344</v>
      </c>
      <c r="E188" s="21" t="s">
        <v>74</v>
      </c>
      <c r="F188" s="21">
        <v>4</v>
      </c>
      <c r="G188" s="21">
        <v>780</v>
      </c>
      <c r="H188" s="42">
        <v>-75.705083329999994</v>
      </c>
      <c r="I188" s="43">
        <v>2.2815833300000001</v>
      </c>
      <c r="J188" s="22">
        <v>24.706506580304229</v>
      </c>
      <c r="K188" s="23">
        <v>24.763545508757471</v>
      </c>
      <c r="L188" s="23">
        <v>24.408417025840151</v>
      </c>
      <c r="M188" s="23">
        <v>24.297646442255051</v>
      </c>
      <c r="N188" s="23">
        <v>24.30713273926666</v>
      </c>
      <c r="O188" s="23">
        <v>23.99353950009121</v>
      </c>
      <c r="P188" s="23">
        <v>23.900370098648821</v>
      </c>
      <c r="Q188" s="23">
        <v>24.476415044011048</v>
      </c>
      <c r="R188" s="23">
        <v>24.99687031952304</v>
      </c>
      <c r="S188" s="23">
        <v>24.952288382193132</v>
      </c>
      <c r="T188" s="23">
        <v>24.424630368545881</v>
      </c>
      <c r="U188" s="23">
        <v>24.330010733189461</v>
      </c>
      <c r="V188" s="38">
        <v>24.463114395218842</v>
      </c>
      <c r="W188" s="41">
        <v>296</v>
      </c>
      <c r="X188" s="24">
        <v>0.82222222222222219</v>
      </c>
    </row>
    <row r="189" spans="1:24" ht="13.9" customHeight="1" x14ac:dyDescent="0.2">
      <c r="A189" s="10">
        <v>21105030</v>
      </c>
      <c r="B189" s="21" t="s">
        <v>1132</v>
      </c>
      <c r="C189" s="21" t="s">
        <v>1345</v>
      </c>
      <c r="D189" s="21" t="s">
        <v>1345</v>
      </c>
      <c r="E189" s="21" t="s">
        <v>74</v>
      </c>
      <c r="F189" s="21">
        <v>4</v>
      </c>
      <c r="G189" s="21">
        <v>1155</v>
      </c>
      <c r="H189" s="42">
        <v>-75.319997220000005</v>
      </c>
      <c r="I189" s="43">
        <v>2.52</v>
      </c>
      <c r="J189" s="22">
        <v>23.290560865745089</v>
      </c>
      <c r="K189" s="23">
        <v>23.538416850437201</v>
      </c>
      <c r="L189" s="23">
        <v>23.35182431147949</v>
      </c>
      <c r="M189" s="23">
        <v>23.14227840966733</v>
      </c>
      <c r="N189" s="23">
        <v>23.271629415264002</v>
      </c>
      <c r="O189" s="23">
        <v>23.131521541575982</v>
      </c>
      <c r="P189" s="23">
        <v>23.118839210403952</v>
      </c>
      <c r="Q189" s="23">
        <v>23.44152972035824</v>
      </c>
      <c r="R189" s="23">
        <v>23.69816879640155</v>
      </c>
      <c r="S189" s="23">
        <v>23.512047428097969</v>
      </c>
      <c r="T189" s="23">
        <v>22.974488308094621</v>
      </c>
      <c r="U189" s="23">
        <v>22.98846632320242</v>
      </c>
      <c r="V189" s="38">
        <v>23.288314265060649</v>
      </c>
      <c r="W189" s="41">
        <v>226</v>
      </c>
      <c r="X189" s="24">
        <v>0.94166666666666665</v>
      </c>
    </row>
    <row r="190" spans="1:24" ht="13.9" customHeight="1" x14ac:dyDescent="0.2">
      <c r="A190" s="10">
        <v>21025030</v>
      </c>
      <c r="B190" s="35" t="s">
        <v>1132</v>
      </c>
      <c r="C190" s="35" t="s">
        <v>1346</v>
      </c>
      <c r="D190" s="35" t="s">
        <v>176</v>
      </c>
      <c r="E190" s="35" t="s">
        <v>74</v>
      </c>
      <c r="F190" s="35">
        <v>4</v>
      </c>
      <c r="G190" s="35">
        <v>1368</v>
      </c>
      <c r="H190" s="36">
        <v>-75.736222220000002</v>
      </c>
      <c r="I190" s="37">
        <v>2.0791666700000002</v>
      </c>
      <c r="J190" s="22">
        <v>21.675600364553599</v>
      </c>
      <c r="K190" s="23">
        <v>21.646784345552941</v>
      </c>
      <c r="L190" s="23">
        <v>21.180561658668982</v>
      </c>
      <c r="M190" s="23">
        <v>20.924832765689981</v>
      </c>
      <c r="N190" s="23">
        <v>20.666529520318178</v>
      </c>
      <c r="O190" s="23">
        <v>20.087115435510491</v>
      </c>
      <c r="P190" s="23">
        <v>19.99849874936011</v>
      </c>
      <c r="Q190" s="23">
        <v>20.33780487249993</v>
      </c>
      <c r="R190" s="23">
        <v>21.0133878380074</v>
      </c>
      <c r="S190" s="23">
        <v>21.226017584604101</v>
      </c>
      <c r="T190" s="23">
        <v>21.08823501136381</v>
      </c>
      <c r="U190" s="23">
        <v>21.152491399607261</v>
      </c>
      <c r="V190" s="38">
        <f>AVERAGE(J190:U190)</f>
        <v>20.916488295478068</v>
      </c>
      <c r="W190" s="41">
        <v>217</v>
      </c>
      <c r="X190" s="24">
        <v>0.9</v>
      </c>
    </row>
    <row r="191" spans="1:24" ht="13.9" customHeight="1" x14ac:dyDescent="0.2">
      <c r="A191" s="10">
        <v>21115160</v>
      </c>
      <c r="B191" s="21" t="s">
        <v>1140</v>
      </c>
      <c r="C191" s="21" t="s">
        <v>1347</v>
      </c>
      <c r="D191" s="21" t="s">
        <v>1348</v>
      </c>
      <c r="E191" s="21" t="s">
        <v>74</v>
      </c>
      <c r="F191" s="21">
        <v>4</v>
      </c>
      <c r="G191" s="21">
        <v>600</v>
      </c>
      <c r="H191" s="42">
        <v>-75.081527780000002</v>
      </c>
      <c r="I191" s="43">
        <v>3.1330555599999999</v>
      </c>
      <c r="J191" s="22">
        <v>27.248174524677619</v>
      </c>
      <c r="K191" s="23">
        <v>27.40647637415266</v>
      </c>
      <c r="L191" s="23">
        <v>26.81911934829548</v>
      </c>
      <c r="M191" s="23">
        <v>26.413099343185539</v>
      </c>
      <c r="N191" s="23">
        <v>26.550772157923848</v>
      </c>
      <c r="O191" s="23">
        <v>26.858045004165689</v>
      </c>
      <c r="P191" s="23">
        <v>27.300285113914839</v>
      </c>
      <c r="Q191" s="23">
        <v>28.001948473437221</v>
      </c>
      <c r="R191" s="23">
        <v>27.964995105284579</v>
      </c>
      <c r="S191" s="23">
        <v>27.160506613852569</v>
      </c>
      <c r="T191" s="23">
        <v>26.209415993887969</v>
      </c>
      <c r="U191" s="23">
        <v>26.349780844456799</v>
      </c>
      <c r="V191" s="38">
        <v>27.02355157476957</v>
      </c>
      <c r="W191" s="41">
        <v>235</v>
      </c>
      <c r="X191" s="24">
        <v>0.97916666666666663</v>
      </c>
    </row>
    <row r="192" spans="1:24" ht="13.9" customHeight="1" x14ac:dyDescent="0.2">
      <c r="A192" s="10">
        <v>21105040</v>
      </c>
      <c r="B192" s="21" t="s">
        <v>1132</v>
      </c>
      <c r="C192" s="21" t="s">
        <v>1349</v>
      </c>
      <c r="D192" s="21" t="s">
        <v>1350</v>
      </c>
      <c r="E192" s="21" t="s">
        <v>74</v>
      </c>
      <c r="F192" s="21">
        <v>4</v>
      </c>
      <c r="G192" s="21">
        <v>680</v>
      </c>
      <c r="H192" s="42">
        <v>-75.298888890000001</v>
      </c>
      <c r="I192" s="43">
        <v>2.69680556</v>
      </c>
      <c r="J192" s="44">
        <v>25.783552583354709</v>
      </c>
      <c r="K192" s="45">
        <v>25.984518207912942</v>
      </c>
      <c r="L192" s="45">
        <v>25.459353758930568</v>
      </c>
      <c r="M192" s="45">
        <v>25.221328044013699</v>
      </c>
      <c r="N192" s="45">
        <v>25.281713608484282</v>
      </c>
      <c r="O192" s="45">
        <v>25.158780751027191</v>
      </c>
      <c r="P192" s="45">
        <v>25.526295521629951</v>
      </c>
      <c r="Q192" s="45">
        <v>26.18725400455061</v>
      </c>
      <c r="R192" s="45">
        <v>26.548547041552219</v>
      </c>
      <c r="S192" s="45">
        <v>26.023519298338542</v>
      </c>
      <c r="T192" s="45">
        <v>25.178191570881221</v>
      </c>
      <c r="U192" s="45">
        <v>25.229991346172781</v>
      </c>
      <c r="V192" s="38">
        <v>25.631920478070729</v>
      </c>
      <c r="W192" s="41">
        <v>220</v>
      </c>
      <c r="X192" s="24">
        <v>0.91666666666666663</v>
      </c>
    </row>
    <row r="193" spans="1:24" ht="13.9" customHeight="1" x14ac:dyDescent="0.2">
      <c r="A193" s="10">
        <v>21105060</v>
      </c>
      <c r="B193" s="21" t="s">
        <v>1142</v>
      </c>
      <c r="C193" s="21" t="s">
        <v>1351</v>
      </c>
      <c r="D193" s="21" t="s">
        <v>1350</v>
      </c>
      <c r="E193" s="21" t="s">
        <v>74</v>
      </c>
      <c r="F193" s="21">
        <v>4</v>
      </c>
      <c r="G193" s="21">
        <v>500</v>
      </c>
      <c r="H193" s="42">
        <v>-75.424916669999988</v>
      </c>
      <c r="I193" s="43">
        <v>2.71344444</v>
      </c>
      <c r="J193" s="44">
        <v>27.624416171101789</v>
      </c>
      <c r="K193" s="45">
        <v>27.83590344530624</v>
      </c>
      <c r="L193" s="45">
        <v>27.215578023992649</v>
      </c>
      <c r="M193" s="45">
        <v>26.852755036630029</v>
      </c>
      <c r="N193" s="45">
        <v>26.943951827428499</v>
      </c>
      <c r="O193" s="45">
        <v>27.085617450203468</v>
      </c>
      <c r="P193" s="45">
        <v>27.508164324917811</v>
      </c>
      <c r="Q193" s="45">
        <v>28.10572565710871</v>
      </c>
      <c r="R193" s="45">
        <v>28.107809065009061</v>
      </c>
      <c r="S193" s="45">
        <v>27.48411710462322</v>
      </c>
      <c r="T193" s="45">
        <v>26.41550644122383</v>
      </c>
      <c r="U193" s="45">
        <v>26.52527066868511</v>
      </c>
      <c r="V193" s="38">
        <v>27.30873460135254</v>
      </c>
      <c r="W193" s="41">
        <v>113</v>
      </c>
      <c r="X193" s="24">
        <v>0.94166666666666665</v>
      </c>
    </row>
    <row r="194" spans="1:24" ht="13.9" customHeight="1" x14ac:dyDescent="0.2">
      <c r="A194" s="10">
        <v>21105050</v>
      </c>
      <c r="B194" s="21" t="s">
        <v>1142</v>
      </c>
      <c r="C194" s="21" t="s">
        <v>1352</v>
      </c>
      <c r="D194" s="21" t="s">
        <v>1350</v>
      </c>
      <c r="E194" s="21" t="s">
        <v>74</v>
      </c>
      <c r="F194" s="21">
        <v>4</v>
      </c>
      <c r="G194" s="21">
        <v>553</v>
      </c>
      <c r="H194" s="42">
        <v>-75.418333329999996</v>
      </c>
      <c r="I194" s="43">
        <v>2.60305556</v>
      </c>
      <c r="J194" s="22">
        <v>26.29438068401517</v>
      </c>
      <c r="K194" s="23">
        <v>26.603352235784641</v>
      </c>
      <c r="L194" s="23">
        <v>26.10356569484853</v>
      </c>
      <c r="M194" s="23">
        <v>25.898059750742551</v>
      </c>
      <c r="N194" s="23">
        <v>26.038125584428201</v>
      </c>
      <c r="O194" s="23">
        <v>26.349338931152541</v>
      </c>
      <c r="P194" s="23">
        <v>26.885771023959549</v>
      </c>
      <c r="Q194" s="23">
        <v>27.72405669255647</v>
      </c>
      <c r="R194" s="23">
        <v>28.010858211074019</v>
      </c>
      <c r="S194" s="23">
        <v>27.03292401561805</v>
      </c>
      <c r="T194" s="23">
        <v>25.80562322995215</v>
      </c>
      <c r="U194" s="23">
        <v>25.723162035651779</v>
      </c>
      <c r="V194" s="38">
        <v>26.53910150748198</v>
      </c>
      <c r="W194" s="41">
        <v>283</v>
      </c>
      <c r="X194" s="24">
        <v>0.78611111111111109</v>
      </c>
    </row>
    <row r="195" spans="1:24" ht="13.9" customHeight="1" x14ac:dyDescent="0.2">
      <c r="A195" s="10">
        <v>21145080</v>
      </c>
      <c r="B195" s="21" t="s">
        <v>1132</v>
      </c>
      <c r="C195" s="21" t="s">
        <v>1353</v>
      </c>
      <c r="D195" s="21" t="s">
        <v>188</v>
      </c>
      <c r="E195" s="21" t="s">
        <v>74</v>
      </c>
      <c r="F195" s="21">
        <v>4</v>
      </c>
      <c r="G195" s="21">
        <v>1410</v>
      </c>
      <c r="H195" s="42">
        <v>-74.702944439999996</v>
      </c>
      <c r="I195" s="43">
        <v>3.5897777799999999</v>
      </c>
      <c r="J195" s="22">
        <v>20.394361318694632</v>
      </c>
      <c r="K195" s="23">
        <v>20.575749087459531</v>
      </c>
      <c r="L195" s="23">
        <v>20.383373607502659</v>
      </c>
      <c r="M195" s="23">
        <v>20.14944969168959</v>
      </c>
      <c r="N195" s="23">
        <v>19.889182144885371</v>
      </c>
      <c r="O195" s="23">
        <v>19.430230676142031</v>
      </c>
      <c r="P195" s="23">
        <v>19.306579428930519</v>
      </c>
      <c r="Q195" s="23">
        <v>19.906859619029429</v>
      </c>
      <c r="R195" s="23">
        <v>20.400266345908459</v>
      </c>
      <c r="S195" s="23">
        <v>20.3636890694053</v>
      </c>
      <c r="T195" s="23">
        <v>20.01960897842693</v>
      </c>
      <c r="U195" s="23">
        <v>20.113239922291449</v>
      </c>
      <c r="V195" s="38">
        <v>20.07771582419716</v>
      </c>
      <c r="W195" s="41">
        <v>339</v>
      </c>
      <c r="X195" s="24">
        <v>0.94166666666666665</v>
      </c>
    </row>
    <row r="196" spans="1:24" ht="13.9" customHeight="1" x14ac:dyDescent="0.2">
      <c r="A196" s="10">
        <v>21065040</v>
      </c>
      <c r="B196" s="21" t="s">
        <v>1132</v>
      </c>
      <c r="C196" s="21" t="s">
        <v>1354</v>
      </c>
      <c r="D196" s="21" t="s">
        <v>181</v>
      </c>
      <c r="E196" s="21" t="s">
        <v>74</v>
      </c>
      <c r="F196" s="21">
        <v>4</v>
      </c>
      <c r="G196" s="21">
        <v>1270</v>
      </c>
      <c r="H196" s="42">
        <v>-75.529444439999992</v>
      </c>
      <c r="I196" s="43">
        <v>2.2524999999999999</v>
      </c>
      <c r="J196" s="22">
        <v>20.8814918860121</v>
      </c>
      <c r="K196" s="23">
        <v>21.11449316021497</v>
      </c>
      <c r="L196" s="23">
        <v>20.78749539764123</v>
      </c>
      <c r="M196" s="23">
        <v>20.68356837684307</v>
      </c>
      <c r="N196" s="23">
        <v>20.612458317583538</v>
      </c>
      <c r="O196" s="23">
        <v>20.17354366688491</v>
      </c>
      <c r="P196" s="23">
        <v>19.799966611526219</v>
      </c>
      <c r="Q196" s="23">
        <v>19.97314578052206</v>
      </c>
      <c r="R196" s="23">
        <v>20.329282890428001</v>
      </c>
      <c r="S196" s="23">
        <v>20.58024705695469</v>
      </c>
      <c r="T196" s="23">
        <v>20.54671705353482</v>
      </c>
      <c r="U196" s="23">
        <v>20.562190749530991</v>
      </c>
      <c r="V196" s="38">
        <v>20.503716745639721</v>
      </c>
      <c r="W196" s="41">
        <v>348</v>
      </c>
      <c r="X196" s="24">
        <v>0.96666666666666667</v>
      </c>
    </row>
    <row r="197" spans="1:24" ht="13.9" customHeight="1" x14ac:dyDescent="0.2">
      <c r="A197" s="10">
        <v>21085020</v>
      </c>
      <c r="B197" s="21" t="s">
        <v>1132</v>
      </c>
      <c r="C197" s="21" t="s">
        <v>1355</v>
      </c>
      <c r="D197" s="21" t="s">
        <v>1355</v>
      </c>
      <c r="E197" s="21" t="s">
        <v>74</v>
      </c>
      <c r="F197" s="21">
        <v>4</v>
      </c>
      <c r="G197" s="21">
        <v>1095</v>
      </c>
      <c r="H197" s="42">
        <v>-75.629249999999999</v>
      </c>
      <c r="I197" s="43">
        <v>2.6521944400000002</v>
      </c>
      <c r="J197" s="22">
        <v>22.903014671235798</v>
      </c>
      <c r="K197" s="23">
        <v>22.87293357051632</v>
      </c>
      <c r="L197" s="23">
        <v>22.750083333333329</v>
      </c>
      <c r="M197" s="23">
        <v>23.025207261448639</v>
      </c>
      <c r="N197" s="23">
        <v>23.104380833087721</v>
      </c>
      <c r="O197" s="23">
        <v>23.156750255427831</v>
      </c>
      <c r="P197" s="23">
        <v>22.862515758249899</v>
      </c>
      <c r="Q197" s="23">
        <v>23.513482234817051</v>
      </c>
      <c r="R197" s="23">
        <v>23.962041149320019</v>
      </c>
      <c r="S197" s="23">
        <v>23.534228313307</v>
      </c>
      <c r="T197" s="23">
        <v>22.57408087027914</v>
      </c>
      <c r="U197" s="23">
        <v>22.6226863781174</v>
      </c>
      <c r="V197" s="38">
        <v>23.073450385761682</v>
      </c>
      <c r="W197" s="41">
        <v>119</v>
      </c>
      <c r="X197" s="24">
        <v>0.9916666666666667</v>
      </c>
    </row>
    <row r="198" spans="1:24" ht="13.9" customHeight="1" x14ac:dyDescent="0.2">
      <c r="A198" s="10">
        <v>21085040</v>
      </c>
      <c r="B198" s="21" t="s">
        <v>1132</v>
      </c>
      <c r="C198" s="21" t="s">
        <v>1356</v>
      </c>
      <c r="D198" s="21" t="s">
        <v>1355</v>
      </c>
      <c r="E198" s="21" t="s">
        <v>74</v>
      </c>
      <c r="F198" s="21">
        <v>4</v>
      </c>
      <c r="G198" s="21">
        <v>1650</v>
      </c>
      <c r="H198" s="42">
        <v>-75.665555560000001</v>
      </c>
      <c r="I198" s="43">
        <v>2.6628055599999998</v>
      </c>
      <c r="J198" s="22">
        <v>18.709674288790541</v>
      </c>
      <c r="K198" s="23">
        <v>18.939964192727761</v>
      </c>
      <c r="L198" s="23">
        <v>18.848732304856661</v>
      </c>
      <c r="M198" s="23">
        <v>18.95529544584431</v>
      </c>
      <c r="N198" s="23">
        <v>18.993623693147679</v>
      </c>
      <c r="O198" s="23">
        <v>18.826785197567609</v>
      </c>
      <c r="P198" s="23">
        <v>18.613016499969479</v>
      </c>
      <c r="Q198" s="23">
        <v>19.063299578566411</v>
      </c>
      <c r="R198" s="23">
        <v>19.452173749667629</v>
      </c>
      <c r="S198" s="23">
        <v>19.091950142224849</v>
      </c>
      <c r="T198" s="23">
        <v>18.533756775941871</v>
      </c>
      <c r="U198" s="23">
        <v>18.558997712030809</v>
      </c>
      <c r="V198" s="38">
        <v>18.882272465111299</v>
      </c>
      <c r="W198" s="41">
        <v>228</v>
      </c>
      <c r="X198" s="24">
        <v>0.95</v>
      </c>
    </row>
    <row r="199" spans="1:24" ht="13.9" customHeight="1" x14ac:dyDescent="0.2">
      <c r="A199" s="10">
        <v>21055020</v>
      </c>
      <c r="B199" s="21" t="s">
        <v>1142</v>
      </c>
      <c r="C199" s="21" t="s">
        <v>1357</v>
      </c>
      <c r="D199" s="21" t="s">
        <v>1358</v>
      </c>
      <c r="E199" s="21" t="s">
        <v>74</v>
      </c>
      <c r="F199" s="21">
        <v>4</v>
      </c>
      <c r="G199" s="21">
        <v>1070</v>
      </c>
      <c r="H199" s="42">
        <v>-75.89</v>
      </c>
      <c r="I199" s="43">
        <v>2.38</v>
      </c>
      <c r="J199" s="44">
        <v>22.778126750446159</v>
      </c>
      <c r="K199" s="45">
        <v>23.086708846306649</v>
      </c>
      <c r="L199" s="45">
        <v>22.811179268543921</v>
      </c>
      <c r="M199" s="45">
        <v>22.557295522074789</v>
      </c>
      <c r="N199" s="45">
        <v>22.634726548164739</v>
      </c>
      <c r="O199" s="45">
        <v>22.223308696139561</v>
      </c>
      <c r="P199" s="45">
        <v>22.079922212338779</v>
      </c>
      <c r="Q199" s="45">
        <v>22.506140750487319</v>
      </c>
      <c r="R199" s="45">
        <v>23.15267750701593</v>
      </c>
      <c r="S199" s="45">
        <v>23.075537420177781</v>
      </c>
      <c r="T199" s="45">
        <v>22.66725119225918</v>
      </c>
      <c r="U199" s="45">
        <v>22.63133545416893</v>
      </c>
      <c r="V199" s="38">
        <v>22.68368418067698</v>
      </c>
      <c r="W199" s="41">
        <v>302</v>
      </c>
      <c r="X199" s="24">
        <v>0.83888888888888891</v>
      </c>
    </row>
    <row r="200" spans="1:24" ht="13.9" customHeight="1" x14ac:dyDescent="0.2">
      <c r="A200" s="10">
        <v>21115020</v>
      </c>
      <c r="B200" s="21" t="s">
        <v>1359</v>
      </c>
      <c r="C200" s="21" t="s">
        <v>73</v>
      </c>
      <c r="D200" s="21" t="s">
        <v>75</v>
      </c>
      <c r="E200" s="21" t="s">
        <v>74</v>
      </c>
      <c r="F200" s="21">
        <v>4</v>
      </c>
      <c r="G200" s="21">
        <v>439</v>
      </c>
      <c r="H200" s="42">
        <v>-75.293055560000013</v>
      </c>
      <c r="I200" s="43">
        <v>2.94875</v>
      </c>
      <c r="J200" s="22">
        <v>28.033663082437268</v>
      </c>
      <c r="K200" s="23">
        <v>28.351435033144799</v>
      </c>
      <c r="L200" s="23">
        <v>27.746946236559129</v>
      </c>
      <c r="M200" s="23">
        <v>27.536846743295008</v>
      </c>
      <c r="N200" s="23">
        <v>27.654420250896049</v>
      </c>
      <c r="O200" s="23">
        <v>27.941740740740741</v>
      </c>
      <c r="P200" s="23">
        <v>28.36235848473612</v>
      </c>
      <c r="Q200" s="23">
        <v>29.117078853046579</v>
      </c>
      <c r="R200" s="23">
        <v>29.322570561941241</v>
      </c>
      <c r="S200" s="23">
        <v>28.253813918757459</v>
      </c>
      <c r="T200" s="23">
        <v>27.07298371647509</v>
      </c>
      <c r="U200" s="23">
        <v>27.30466845878135</v>
      </c>
      <c r="V200" s="38">
        <v>28.058210506734241</v>
      </c>
      <c r="W200" s="41">
        <v>359</v>
      </c>
      <c r="X200" s="24">
        <v>0.99722222222222223</v>
      </c>
    </row>
    <row r="201" spans="1:24" ht="13.9" customHeight="1" x14ac:dyDescent="0.2">
      <c r="A201" s="10">
        <v>21135050</v>
      </c>
      <c r="B201" s="21" t="s">
        <v>1132</v>
      </c>
      <c r="C201" s="21" t="s">
        <v>1360</v>
      </c>
      <c r="D201" s="21" t="s">
        <v>75</v>
      </c>
      <c r="E201" s="21" t="s">
        <v>74</v>
      </c>
      <c r="F201" s="21">
        <v>4</v>
      </c>
      <c r="G201" s="21">
        <v>1691</v>
      </c>
      <c r="H201" s="42">
        <v>-75.530027779999998</v>
      </c>
      <c r="I201" s="43">
        <v>3.0987777799999998</v>
      </c>
      <c r="J201" s="44">
        <v>18.647162694703798</v>
      </c>
      <c r="K201" s="45">
        <v>18.622900433739058</v>
      </c>
      <c r="L201" s="45">
        <v>18.66558287187625</v>
      </c>
      <c r="M201" s="45">
        <v>18.726001379420911</v>
      </c>
      <c r="N201" s="45">
        <v>18.916591954877379</v>
      </c>
      <c r="O201" s="45">
        <v>19.002240380345739</v>
      </c>
      <c r="P201" s="45">
        <v>18.849462185656499</v>
      </c>
      <c r="Q201" s="45">
        <v>19.037812863119321</v>
      </c>
      <c r="R201" s="45">
        <v>19.11764787202241</v>
      </c>
      <c r="S201" s="45">
        <v>18.649492402230699</v>
      </c>
      <c r="T201" s="45">
        <v>18.37539904027717</v>
      </c>
      <c r="U201" s="45">
        <v>18.50421677352124</v>
      </c>
      <c r="V201" s="38">
        <v>18.759542570982539</v>
      </c>
      <c r="W201" s="41">
        <v>297</v>
      </c>
      <c r="X201" s="24">
        <v>0.82499999999999996</v>
      </c>
    </row>
    <row r="202" spans="1:24" ht="13.9" customHeight="1" x14ac:dyDescent="0.2">
      <c r="A202" s="10">
        <v>21115100</v>
      </c>
      <c r="B202" s="21" t="s">
        <v>1132</v>
      </c>
      <c r="C202" s="21" t="s">
        <v>182</v>
      </c>
      <c r="D202" s="21" t="s">
        <v>75</v>
      </c>
      <c r="E202" s="21" t="s">
        <v>74</v>
      </c>
      <c r="F202" s="21">
        <v>4</v>
      </c>
      <c r="G202" s="21">
        <v>1100</v>
      </c>
      <c r="H202" s="42">
        <v>-75.066388889999999</v>
      </c>
      <c r="I202" s="43">
        <v>2.94263889</v>
      </c>
      <c r="J202" s="44">
        <v>22.707961903905659</v>
      </c>
      <c r="K202" s="45">
        <v>22.880747079086099</v>
      </c>
      <c r="L202" s="45">
        <v>22.475746009515429</v>
      </c>
      <c r="M202" s="45">
        <v>22.37547844067382</v>
      </c>
      <c r="N202" s="45">
        <v>22.457605574033771</v>
      </c>
      <c r="O202" s="45">
        <v>22.570175455872789</v>
      </c>
      <c r="P202" s="45">
        <v>22.683240855978919</v>
      </c>
      <c r="Q202" s="45">
        <v>23.041557017477079</v>
      </c>
      <c r="R202" s="45">
        <v>23.181190288660531</v>
      </c>
      <c r="S202" s="45">
        <v>22.700195843288881</v>
      </c>
      <c r="T202" s="45">
        <v>22.099495478619549</v>
      </c>
      <c r="U202" s="45">
        <v>22.290780514165078</v>
      </c>
      <c r="V202" s="38">
        <v>22.622014538439799</v>
      </c>
      <c r="W202" s="41">
        <v>340</v>
      </c>
      <c r="X202" s="24">
        <v>0.94444444444444442</v>
      </c>
    </row>
    <row r="203" spans="1:24" ht="13.9" customHeight="1" x14ac:dyDescent="0.2">
      <c r="A203" s="10">
        <v>21125020</v>
      </c>
      <c r="B203" s="21" t="s">
        <v>1132</v>
      </c>
      <c r="C203" s="21" t="s">
        <v>1361</v>
      </c>
      <c r="D203" s="21" t="s">
        <v>1361</v>
      </c>
      <c r="E203" s="21" t="s">
        <v>74</v>
      </c>
      <c r="F203" s="21">
        <v>4</v>
      </c>
      <c r="G203" s="21">
        <v>550</v>
      </c>
      <c r="H203" s="42">
        <v>-75.443333329999987</v>
      </c>
      <c r="I203" s="43">
        <v>2.9075000000000002</v>
      </c>
      <c r="J203" s="22">
        <v>26.04108194501222</v>
      </c>
      <c r="K203" s="23">
        <v>26.239110748618231</v>
      </c>
      <c r="L203" s="23">
        <v>26.059198310942339</v>
      </c>
      <c r="M203" s="23">
        <v>26.15528408628408</v>
      </c>
      <c r="N203" s="23">
        <v>26.384171374148458</v>
      </c>
      <c r="O203" s="23">
        <v>26.485095785440588</v>
      </c>
      <c r="P203" s="23">
        <v>26.829354732853592</v>
      </c>
      <c r="Q203" s="23">
        <v>27.688507460266731</v>
      </c>
      <c r="R203" s="23">
        <v>27.577057175784471</v>
      </c>
      <c r="S203" s="23">
        <v>26.486649563421938</v>
      </c>
      <c r="T203" s="23">
        <v>25.857709587666459</v>
      </c>
      <c r="U203" s="23">
        <v>25.682682951316711</v>
      </c>
      <c r="V203" s="38">
        <v>26.457158643479659</v>
      </c>
      <c r="W203" s="41">
        <v>214</v>
      </c>
      <c r="X203" s="24">
        <v>0.89166666666666672</v>
      </c>
    </row>
    <row r="204" spans="1:24" ht="13.9" customHeight="1" x14ac:dyDescent="0.2">
      <c r="A204" s="10">
        <v>21015020</v>
      </c>
      <c r="B204" s="21" t="s">
        <v>1132</v>
      </c>
      <c r="C204" s="21" t="s">
        <v>354</v>
      </c>
      <c r="D204" s="21" t="s">
        <v>1362</v>
      </c>
      <c r="E204" s="21" t="s">
        <v>74</v>
      </c>
      <c r="F204" s="21">
        <v>4</v>
      </c>
      <c r="G204" s="21">
        <v>1320</v>
      </c>
      <c r="H204" s="42">
        <v>-76.13027778</v>
      </c>
      <c r="I204" s="43">
        <v>1.8248333299999999</v>
      </c>
      <c r="J204" s="22">
        <v>21.067526900805142</v>
      </c>
      <c r="K204" s="23">
        <v>21.30603923867854</v>
      </c>
      <c r="L204" s="23">
        <v>20.76183365969322</v>
      </c>
      <c r="M204" s="23">
        <v>20.681340827403741</v>
      </c>
      <c r="N204" s="23">
        <v>20.599682080382511</v>
      </c>
      <c r="O204" s="23">
        <v>19.995962091089989</v>
      </c>
      <c r="P204" s="23">
        <v>19.521843383900521</v>
      </c>
      <c r="Q204" s="23">
        <v>19.603144930368749</v>
      </c>
      <c r="R204" s="23">
        <v>20.25979112079153</v>
      </c>
      <c r="S204" s="23">
        <v>20.564803597678171</v>
      </c>
      <c r="T204" s="23">
        <v>20.779598219826351</v>
      </c>
      <c r="U204" s="23">
        <v>20.757410619963391</v>
      </c>
      <c r="V204" s="38">
        <v>20.491581389215149</v>
      </c>
      <c r="W204" s="41">
        <v>348</v>
      </c>
      <c r="X204" s="24">
        <v>0.96666666666666667</v>
      </c>
    </row>
    <row r="205" spans="1:24" ht="13.9" customHeight="1" x14ac:dyDescent="0.2">
      <c r="A205" s="10">
        <v>21015030</v>
      </c>
      <c r="B205" s="21" t="s">
        <v>1134</v>
      </c>
      <c r="C205" s="21" t="s">
        <v>1363</v>
      </c>
      <c r="D205" s="21" t="s">
        <v>1364</v>
      </c>
      <c r="E205" s="21" t="s">
        <v>74</v>
      </c>
      <c r="F205" s="21">
        <v>4</v>
      </c>
      <c r="G205" s="21">
        <v>1800</v>
      </c>
      <c r="H205" s="42">
        <v>-76.294972220000005</v>
      </c>
      <c r="I205" s="43">
        <v>1.8884722199999999</v>
      </c>
      <c r="J205" s="22">
        <v>19.151164725076988</v>
      </c>
      <c r="K205" s="23">
        <v>19.306756093531011</v>
      </c>
      <c r="L205" s="23">
        <v>19.045590025889329</v>
      </c>
      <c r="M205" s="23">
        <v>18.886422075876261</v>
      </c>
      <c r="N205" s="23">
        <v>18.738701807547571</v>
      </c>
      <c r="O205" s="23">
        <v>18.01446435869363</v>
      </c>
      <c r="P205" s="23">
        <v>17.538460110021369</v>
      </c>
      <c r="Q205" s="23">
        <v>17.681806668832749</v>
      </c>
      <c r="R205" s="23">
        <v>18.432442528735599</v>
      </c>
      <c r="S205" s="23">
        <v>18.87896603962437</v>
      </c>
      <c r="T205" s="23">
        <v>18.936761610880929</v>
      </c>
      <c r="U205" s="23">
        <v>19.008250089209572</v>
      </c>
      <c r="V205" s="38">
        <v>18.634982177826611</v>
      </c>
      <c r="W205" s="41">
        <v>356</v>
      </c>
      <c r="X205" s="24">
        <v>0.98888888888888893</v>
      </c>
    </row>
    <row r="206" spans="1:24" ht="13.9" customHeight="1" x14ac:dyDescent="0.2">
      <c r="A206" s="10">
        <v>21125010</v>
      </c>
      <c r="B206" s="35" t="s">
        <v>1132</v>
      </c>
      <c r="C206" s="35" t="s">
        <v>1365</v>
      </c>
      <c r="D206" s="35" t="s">
        <v>1366</v>
      </c>
      <c r="E206" s="35" t="s">
        <v>74</v>
      </c>
      <c r="F206" s="35">
        <v>4</v>
      </c>
      <c r="G206" s="35">
        <v>1300</v>
      </c>
      <c r="H206" s="36">
        <v>-75.589055560000006</v>
      </c>
      <c r="I206" s="37">
        <v>2.9356944399999998</v>
      </c>
      <c r="J206" s="44">
        <v>20.666417503369779</v>
      </c>
      <c r="K206" s="45">
        <v>20.840454199640099</v>
      </c>
      <c r="L206" s="45">
        <v>20.83654730197857</v>
      </c>
      <c r="M206" s="45">
        <v>20.873633360732491</v>
      </c>
      <c r="N206" s="45">
        <v>20.927304759287171</v>
      </c>
      <c r="O206" s="45">
        <v>20.70654641714447</v>
      </c>
      <c r="P206" s="45">
        <v>20.75263459586596</v>
      </c>
      <c r="Q206" s="45">
        <v>20.998761087328589</v>
      </c>
      <c r="R206" s="45">
        <v>21.1939444100828</v>
      </c>
      <c r="S206" s="45">
        <v>20.84395608441594</v>
      </c>
      <c r="T206" s="45">
        <v>20.559736128813711</v>
      </c>
      <c r="U206" s="45">
        <v>20.528049297377251</v>
      </c>
      <c r="V206" s="38">
        <v>20.810665428836401</v>
      </c>
      <c r="W206" s="41">
        <v>280</v>
      </c>
      <c r="X206" s="24">
        <v>0.77777777777777779</v>
      </c>
    </row>
    <row r="207" spans="1:24" ht="13.9" customHeight="1" x14ac:dyDescent="0.2">
      <c r="A207" s="10">
        <v>21035040</v>
      </c>
      <c r="B207" s="21" t="s">
        <v>1132</v>
      </c>
      <c r="C207" s="21" t="s">
        <v>1367</v>
      </c>
      <c r="D207" s="21" t="s">
        <v>1368</v>
      </c>
      <c r="E207" s="21" t="s">
        <v>74</v>
      </c>
      <c r="F207" s="21">
        <v>4</v>
      </c>
      <c r="G207" s="21">
        <v>1045</v>
      </c>
      <c r="H207" s="42">
        <v>-75.83</v>
      </c>
      <c r="I207" s="43">
        <v>1.87</v>
      </c>
      <c r="J207" s="22">
        <v>23.118463188715332</v>
      </c>
      <c r="K207" s="23">
        <v>23.076475921262841</v>
      </c>
      <c r="L207" s="23">
        <v>22.769067125060459</v>
      </c>
      <c r="M207" s="23">
        <v>22.73087066310757</v>
      </c>
      <c r="N207" s="23">
        <v>22.622810787051179</v>
      </c>
      <c r="O207" s="23">
        <v>22.421470557949139</v>
      </c>
      <c r="P207" s="23">
        <v>22.150288778902851</v>
      </c>
      <c r="Q207" s="23">
        <v>22.30519347542976</v>
      </c>
      <c r="R207" s="23">
        <v>22.537750667997638</v>
      </c>
      <c r="S207" s="23">
        <v>22.762723556045149</v>
      </c>
      <c r="T207" s="23">
        <v>22.833250963766449</v>
      </c>
      <c r="U207" s="23">
        <v>22.877548218669311</v>
      </c>
      <c r="V207" s="38">
        <v>22.683826158663141</v>
      </c>
      <c r="W207" s="41">
        <v>316</v>
      </c>
      <c r="X207" s="24">
        <v>0.87777777777777777</v>
      </c>
    </row>
    <row r="208" spans="1:24" ht="13.9" customHeight="1" x14ac:dyDescent="0.2">
      <c r="A208" s="10">
        <v>21115070</v>
      </c>
      <c r="B208" s="21" t="s">
        <v>1132</v>
      </c>
      <c r="C208" s="21" t="s">
        <v>1369</v>
      </c>
      <c r="D208" s="21" t="s">
        <v>1370</v>
      </c>
      <c r="E208" s="21" t="s">
        <v>74</v>
      </c>
      <c r="F208" s="21">
        <v>4</v>
      </c>
      <c r="G208" s="21">
        <v>1300</v>
      </c>
      <c r="H208" s="42">
        <v>-75.072999999999993</v>
      </c>
      <c r="I208" s="43">
        <v>3.0149444399999998</v>
      </c>
      <c r="J208" s="22">
        <v>22.18188686453362</v>
      </c>
      <c r="K208" s="23">
        <v>22.451297264719301</v>
      </c>
      <c r="L208" s="23">
        <v>22.158233682618121</v>
      </c>
      <c r="M208" s="23">
        <v>22.089336632122301</v>
      </c>
      <c r="N208" s="23">
        <v>22.1433086930519</v>
      </c>
      <c r="O208" s="23">
        <v>22.030854935910622</v>
      </c>
      <c r="P208" s="23">
        <v>22.075402142738799</v>
      </c>
      <c r="Q208" s="23">
        <v>22.679836255564009</v>
      </c>
      <c r="R208" s="23">
        <v>22.983470304954011</v>
      </c>
      <c r="S208" s="23">
        <v>22.505348166344142</v>
      </c>
      <c r="T208" s="23">
        <v>21.74752497493526</v>
      </c>
      <c r="U208" s="23">
        <v>21.747545304418281</v>
      </c>
      <c r="V208" s="38">
        <v>22.232837101825869</v>
      </c>
      <c r="W208" s="41">
        <v>214</v>
      </c>
      <c r="X208" s="24">
        <v>0.89166666666666672</v>
      </c>
    </row>
    <row r="209" spans="1:24" ht="13.9" customHeight="1" x14ac:dyDescent="0.2">
      <c r="A209" s="10">
        <v>21145040</v>
      </c>
      <c r="B209" s="21" t="s">
        <v>1140</v>
      </c>
      <c r="C209" s="21" t="s">
        <v>185</v>
      </c>
      <c r="D209" s="21" t="s">
        <v>186</v>
      </c>
      <c r="E209" s="21" t="s">
        <v>74</v>
      </c>
      <c r="F209" s="21">
        <v>4</v>
      </c>
      <c r="G209" s="21">
        <v>440</v>
      </c>
      <c r="H209" s="42">
        <v>-75.110111110000005</v>
      </c>
      <c r="I209" s="43">
        <v>3.3733611099999998</v>
      </c>
      <c r="J209" s="22">
        <v>28.715983891768161</v>
      </c>
      <c r="K209" s="23">
        <v>29.20911104667346</v>
      </c>
      <c r="L209" s="23">
        <v>28.70016329581242</v>
      </c>
      <c r="M209" s="23">
        <v>28.390832962668881</v>
      </c>
      <c r="N209" s="23">
        <v>28.60170335570718</v>
      </c>
      <c r="O209" s="23">
        <v>29.089593221972081</v>
      </c>
      <c r="P209" s="23">
        <v>29.469052884450729</v>
      </c>
      <c r="Q209" s="23">
        <v>30.2833215669562</v>
      </c>
      <c r="R209" s="23">
        <v>30.131825001485431</v>
      </c>
      <c r="S209" s="23">
        <v>29.03471256683039</v>
      </c>
      <c r="T209" s="23">
        <v>27.747450279192591</v>
      </c>
      <c r="U209" s="23">
        <v>28.00748409880919</v>
      </c>
      <c r="V209" s="38">
        <v>28.94843618102723</v>
      </c>
      <c r="W209" s="41">
        <v>302</v>
      </c>
      <c r="X209" s="24">
        <v>0.83888888888888891</v>
      </c>
    </row>
    <row r="210" spans="1:24" ht="13.9" customHeight="1" x14ac:dyDescent="0.2">
      <c r="A210" s="10">
        <v>21115060</v>
      </c>
      <c r="B210" s="46" t="s">
        <v>1132</v>
      </c>
      <c r="C210" s="46" t="s">
        <v>1371</v>
      </c>
      <c r="D210" s="46" t="s">
        <v>186</v>
      </c>
      <c r="E210" s="46" t="s">
        <v>74</v>
      </c>
      <c r="F210" s="46">
        <v>4</v>
      </c>
      <c r="G210" s="46">
        <v>400</v>
      </c>
      <c r="H210" s="47">
        <v>-75.184055560000004</v>
      </c>
      <c r="I210" s="48">
        <v>3.3292222200000001</v>
      </c>
      <c r="J210" s="22">
        <v>29.049779569892479</v>
      </c>
      <c r="K210" s="23">
        <v>29.25939790254445</v>
      </c>
      <c r="L210" s="23">
        <v>28.70985768137437</v>
      </c>
      <c r="M210" s="23">
        <v>28.50391351943075</v>
      </c>
      <c r="N210" s="23">
        <v>28.614784946236551</v>
      </c>
      <c r="O210" s="23">
        <v>29.041869518944221</v>
      </c>
      <c r="P210" s="23">
        <v>29.531793911224099</v>
      </c>
      <c r="Q210" s="23">
        <v>30.309849043028411</v>
      </c>
      <c r="R210" s="23">
        <v>30.324744189718331</v>
      </c>
      <c r="S210" s="23">
        <v>29.156777190705721</v>
      </c>
      <c r="T210" s="23">
        <v>27.791979885057469</v>
      </c>
      <c r="U210" s="23">
        <v>28.076381620868169</v>
      </c>
      <c r="V210" s="38">
        <v>29.03092741491875</v>
      </c>
      <c r="W210" s="41">
        <v>360</v>
      </c>
      <c r="X210" s="24">
        <v>1</v>
      </c>
    </row>
    <row r="211" spans="1:24" ht="13.9" customHeight="1" x14ac:dyDescent="0.2">
      <c r="A211" s="10">
        <v>21115080</v>
      </c>
      <c r="B211" s="21" t="s">
        <v>1132</v>
      </c>
      <c r="C211" s="21" t="s">
        <v>1372</v>
      </c>
      <c r="D211" s="21" t="s">
        <v>186</v>
      </c>
      <c r="E211" s="21" t="s">
        <v>74</v>
      </c>
      <c r="F211" s="21">
        <v>4</v>
      </c>
      <c r="G211" s="21">
        <v>430</v>
      </c>
      <c r="H211" s="42">
        <v>-75.247500000000002</v>
      </c>
      <c r="I211" s="43">
        <v>3.1830555600000001</v>
      </c>
      <c r="J211" s="44">
        <v>27.876392022128009</v>
      </c>
      <c r="K211" s="45">
        <v>27.951570083905509</v>
      </c>
      <c r="L211" s="45">
        <v>27.616282729050141</v>
      </c>
      <c r="M211" s="45">
        <v>27.415000294724429</v>
      </c>
      <c r="N211" s="45">
        <v>27.45673602126972</v>
      </c>
      <c r="O211" s="45">
        <v>27.812556716260399</v>
      </c>
      <c r="P211" s="45">
        <v>28.052144059733219</v>
      </c>
      <c r="Q211" s="45">
        <v>28.656701213284521</v>
      </c>
      <c r="R211" s="45">
        <v>28.975013779796662</v>
      </c>
      <c r="S211" s="45">
        <v>27.945466546095361</v>
      </c>
      <c r="T211" s="45">
        <v>27.009924048110239</v>
      </c>
      <c r="U211" s="45">
        <v>27.210677631727641</v>
      </c>
      <c r="V211" s="38">
        <v>27.831538762173821</v>
      </c>
      <c r="W211" s="41">
        <v>317</v>
      </c>
      <c r="X211" s="24">
        <v>0.88055555555555554</v>
      </c>
    </row>
    <row r="212" spans="1:24" ht="13.9" customHeight="1" x14ac:dyDescent="0.2">
      <c r="A212" s="10">
        <v>15065501</v>
      </c>
      <c r="B212" s="35" t="s">
        <v>1142</v>
      </c>
      <c r="C212" s="35" t="s">
        <v>1373</v>
      </c>
      <c r="D212" s="35" t="s">
        <v>197</v>
      </c>
      <c r="E212" s="35" t="s">
        <v>35</v>
      </c>
      <c r="F212" s="35">
        <v>5</v>
      </c>
      <c r="G212" s="35">
        <v>80</v>
      </c>
      <c r="H212" s="36">
        <v>-72.615944439999993</v>
      </c>
      <c r="I212" s="37">
        <v>11.13758333</v>
      </c>
      <c r="J212" s="22">
        <v>27.66790686511165</v>
      </c>
      <c r="K212" s="23">
        <v>28.23553244822595</v>
      </c>
      <c r="L212" s="23">
        <v>28.92952789867439</v>
      </c>
      <c r="M212" s="23">
        <v>29.451764884753381</v>
      </c>
      <c r="N212" s="23">
        <v>29.317717688073241</v>
      </c>
      <c r="O212" s="23">
        <v>29.824667879585508</v>
      </c>
      <c r="P212" s="23">
        <v>30.284489958591781</v>
      </c>
      <c r="Q212" s="23">
        <v>30.105922354283919</v>
      </c>
      <c r="R212" s="23">
        <v>29.061393038588839</v>
      </c>
      <c r="S212" s="23">
        <v>28.166161108168389</v>
      </c>
      <c r="T212" s="23">
        <v>27.90556167068268</v>
      </c>
      <c r="U212" s="23">
        <v>27.651633792597561</v>
      </c>
      <c r="V212" s="38">
        <v>28.88352329894478</v>
      </c>
      <c r="W212" s="41">
        <v>322</v>
      </c>
      <c r="X212" s="24">
        <v>0.89444444444444449</v>
      </c>
    </row>
    <row r="213" spans="1:24" ht="13.9" customHeight="1" x14ac:dyDescent="0.2">
      <c r="A213" s="10">
        <v>15035020</v>
      </c>
      <c r="B213" s="21" t="s">
        <v>1132</v>
      </c>
      <c r="C213" s="21" t="s">
        <v>1374</v>
      </c>
      <c r="D213" s="21" t="s">
        <v>1375</v>
      </c>
      <c r="E213" s="21" t="s">
        <v>35</v>
      </c>
      <c r="F213" s="21">
        <v>5</v>
      </c>
      <c r="G213" s="21">
        <v>5</v>
      </c>
      <c r="H213" s="42">
        <v>-73.411388889999998</v>
      </c>
      <c r="I213" s="43">
        <v>11.2525</v>
      </c>
      <c r="J213" s="44">
        <v>25.880715053763431</v>
      </c>
      <c r="K213" s="45">
        <v>25.86278626163109</v>
      </c>
      <c r="L213" s="45">
        <v>26.103286270232871</v>
      </c>
      <c r="M213" s="45">
        <v>26.797300624379162</v>
      </c>
      <c r="N213" s="45">
        <v>27.255303030303029</v>
      </c>
      <c r="O213" s="45">
        <v>27.64742261904761</v>
      </c>
      <c r="P213" s="45">
        <v>27.843142071437398</v>
      </c>
      <c r="Q213" s="45">
        <v>27.953922597712911</v>
      </c>
      <c r="R213" s="45">
        <v>27.014979885057461</v>
      </c>
      <c r="S213" s="45">
        <v>26.603375149342881</v>
      </c>
      <c r="T213" s="45">
        <v>26.409026181353759</v>
      </c>
      <c r="U213" s="45">
        <v>26.42186404545275</v>
      </c>
      <c r="V213" s="38">
        <v>26.816093649142861</v>
      </c>
      <c r="W213" s="41">
        <v>113</v>
      </c>
      <c r="X213" s="24">
        <v>0.94166666666666665</v>
      </c>
    </row>
    <row r="214" spans="1:24" ht="13.9" customHeight="1" x14ac:dyDescent="0.2">
      <c r="A214" s="10">
        <v>15085030</v>
      </c>
      <c r="B214" s="21" t="s">
        <v>1132</v>
      </c>
      <c r="C214" s="21" t="s">
        <v>1376</v>
      </c>
      <c r="D214" s="21" t="s">
        <v>200</v>
      </c>
      <c r="E214" s="21" t="s">
        <v>35</v>
      </c>
      <c r="F214" s="21">
        <v>5</v>
      </c>
      <c r="G214" s="21">
        <v>118</v>
      </c>
      <c r="H214" s="42">
        <v>-72.359944439999992</v>
      </c>
      <c r="I214" s="43">
        <v>11.216749999999999</v>
      </c>
      <c r="J214" s="22">
        <v>26.174248273867299</v>
      </c>
      <c r="K214" s="23">
        <v>26.43858517378299</v>
      </c>
      <c r="L214" s="23">
        <v>27.19172302895473</v>
      </c>
      <c r="M214" s="23">
        <v>27.862283751237928</v>
      </c>
      <c r="N214" s="23">
        <v>28.102380661341709</v>
      </c>
      <c r="O214" s="23">
        <v>28.36738488791319</v>
      </c>
      <c r="P214" s="23">
        <v>28.612083161554789</v>
      </c>
      <c r="Q214" s="23">
        <v>28.83382033964488</v>
      </c>
      <c r="R214" s="23">
        <v>28.266494092446621</v>
      </c>
      <c r="S214" s="23">
        <v>27.379728091279489</v>
      </c>
      <c r="T214" s="23">
        <v>26.847791540007979</v>
      </c>
      <c r="U214" s="23">
        <v>26.4542463423664</v>
      </c>
      <c r="V214" s="38">
        <v>27.544230778699831</v>
      </c>
      <c r="W214" s="41">
        <v>291</v>
      </c>
      <c r="X214" s="24">
        <v>0.80833333333333335</v>
      </c>
    </row>
    <row r="215" spans="1:24" ht="13.9" customHeight="1" x14ac:dyDescent="0.2">
      <c r="A215" s="10">
        <v>15065180</v>
      </c>
      <c r="B215" s="21" t="s">
        <v>1130</v>
      </c>
      <c r="C215" s="21" t="s">
        <v>34</v>
      </c>
      <c r="D215" s="21" t="s">
        <v>36</v>
      </c>
      <c r="E215" s="21" t="s">
        <v>35</v>
      </c>
      <c r="F215" s="21">
        <v>5</v>
      </c>
      <c r="G215" s="21">
        <v>4</v>
      </c>
      <c r="H215" s="42">
        <v>-72.917666669999988</v>
      </c>
      <c r="I215" s="43">
        <v>11.529611109999999</v>
      </c>
      <c r="J215" s="44">
        <v>27.221700169500501</v>
      </c>
      <c r="K215" s="45">
        <v>27.332961365912411</v>
      </c>
      <c r="L215" s="45">
        <v>27.38893288115494</v>
      </c>
      <c r="M215" s="45">
        <v>28.165863254880492</v>
      </c>
      <c r="N215" s="45">
        <v>28.992323334995451</v>
      </c>
      <c r="O215" s="45">
        <v>30.007593426193299</v>
      </c>
      <c r="P215" s="45">
        <v>30.079422034405059</v>
      </c>
      <c r="Q215" s="45">
        <v>29.55639347861802</v>
      </c>
      <c r="R215" s="45">
        <v>28.721385845783921</v>
      </c>
      <c r="S215" s="45">
        <v>28.122698839392388</v>
      </c>
      <c r="T215" s="45">
        <v>27.861066141074751</v>
      </c>
      <c r="U215" s="45">
        <v>27.553176133284591</v>
      </c>
      <c r="V215" s="38">
        <v>28.41695974209965</v>
      </c>
      <c r="W215" s="41">
        <v>335</v>
      </c>
      <c r="X215" s="24">
        <v>0.93055555555555558</v>
      </c>
    </row>
    <row r="216" spans="1:24" ht="13.9" customHeight="1" x14ac:dyDescent="0.2">
      <c r="A216" s="10">
        <v>15075501</v>
      </c>
      <c r="B216" s="21" t="s">
        <v>1142</v>
      </c>
      <c r="C216" s="11" t="s">
        <v>1377</v>
      </c>
      <c r="D216" s="21" t="s">
        <v>1378</v>
      </c>
      <c r="E216" s="21" t="s">
        <v>35</v>
      </c>
      <c r="F216" s="21">
        <v>5</v>
      </c>
      <c r="G216" s="21">
        <v>10</v>
      </c>
      <c r="H216" s="42">
        <v>-71.982888889999998</v>
      </c>
      <c r="I216" s="43">
        <v>12.224305559999999</v>
      </c>
      <c r="J216" s="44">
        <v>27.23166081654513</v>
      </c>
      <c r="K216" s="45">
        <v>27.39370493692013</v>
      </c>
      <c r="L216" s="45">
        <v>27.666953991109072</v>
      </c>
      <c r="M216" s="45">
        <v>28.438124410955972</v>
      </c>
      <c r="N216" s="45">
        <v>29.15003977558839</v>
      </c>
      <c r="O216" s="45">
        <v>29.698449444109102</v>
      </c>
      <c r="P216" s="45">
        <v>29.539532600771441</v>
      </c>
      <c r="Q216" s="45">
        <v>29.767403127829368</v>
      </c>
      <c r="R216" s="45">
        <v>29.601123238468219</v>
      </c>
      <c r="S216" s="45">
        <v>29.042727338187511</v>
      </c>
      <c r="T216" s="45">
        <v>28.49432658975762</v>
      </c>
      <c r="U216" s="45">
        <v>27.86541889649985</v>
      </c>
      <c r="V216" s="38">
        <v>28.657455430561811</v>
      </c>
      <c r="W216" s="41">
        <v>307</v>
      </c>
      <c r="X216" s="24">
        <v>0.85277777777777775</v>
      </c>
    </row>
    <row r="217" spans="1:24" ht="13.9" customHeight="1" x14ac:dyDescent="0.2">
      <c r="A217" s="10">
        <v>15085040</v>
      </c>
      <c r="B217" s="21" t="s">
        <v>1132</v>
      </c>
      <c r="C217" s="21" t="s">
        <v>1379</v>
      </c>
      <c r="D217" s="21" t="s">
        <v>1378</v>
      </c>
      <c r="E217" s="21" t="s">
        <v>35</v>
      </c>
      <c r="F217" s="21">
        <v>5</v>
      </c>
      <c r="G217" s="21">
        <v>50</v>
      </c>
      <c r="H217" s="42">
        <v>-71.833055560000005</v>
      </c>
      <c r="I217" s="43">
        <v>11.68605556</v>
      </c>
      <c r="J217" s="44">
        <v>28.03316449240463</v>
      </c>
      <c r="K217" s="45">
        <v>28.1256479823959</v>
      </c>
      <c r="L217" s="45">
        <v>28.641296718266169</v>
      </c>
      <c r="M217" s="45">
        <v>29.357434876036411</v>
      </c>
      <c r="N217" s="45">
        <v>29.771029011311271</v>
      </c>
      <c r="O217" s="45">
        <v>29.98830034057044</v>
      </c>
      <c r="P217" s="45">
        <v>30.189485744622448</v>
      </c>
      <c r="Q217" s="45">
        <v>30.546291869346302</v>
      </c>
      <c r="R217" s="45">
        <v>30.239554391760159</v>
      </c>
      <c r="S217" s="45">
        <v>29.44331933286642</v>
      </c>
      <c r="T217" s="45">
        <v>29.052504736642661</v>
      </c>
      <c r="U217" s="45">
        <v>28.497705153269671</v>
      </c>
      <c r="V217" s="38">
        <v>29.32381122079104</v>
      </c>
      <c r="W217" s="41">
        <v>323</v>
      </c>
      <c r="X217" s="24">
        <v>0.89722222222222225</v>
      </c>
    </row>
    <row r="218" spans="1:24" ht="13.9" customHeight="1" x14ac:dyDescent="0.2">
      <c r="A218" s="10">
        <v>28015070</v>
      </c>
      <c r="B218" s="35" t="s">
        <v>1132</v>
      </c>
      <c r="C218" s="35" t="s">
        <v>204</v>
      </c>
      <c r="D218" s="35" t="s">
        <v>204</v>
      </c>
      <c r="E218" s="35" t="s">
        <v>35</v>
      </c>
      <c r="F218" s="35">
        <v>5</v>
      </c>
      <c r="G218" s="35">
        <v>255</v>
      </c>
      <c r="H218" s="36">
        <v>-73.016388890000002</v>
      </c>
      <c r="I218" s="37">
        <v>10.566388890000001</v>
      </c>
      <c r="J218" s="22">
        <v>27.335596165051118</v>
      </c>
      <c r="K218" s="23">
        <v>28.09127293637761</v>
      </c>
      <c r="L218" s="23">
        <v>28.518610086064658</v>
      </c>
      <c r="M218" s="23">
        <v>28.624766782000151</v>
      </c>
      <c r="N218" s="23">
        <v>27.94632215708123</v>
      </c>
      <c r="O218" s="23">
        <v>28.156391055464319</v>
      </c>
      <c r="P218" s="23">
        <v>28.69087461597541</v>
      </c>
      <c r="Q218" s="23">
        <v>28.344159946236552</v>
      </c>
      <c r="R218" s="23">
        <v>27.487126327474471</v>
      </c>
      <c r="S218" s="23">
        <v>27.069778972520901</v>
      </c>
      <c r="T218" s="23">
        <v>26.835873167913391</v>
      </c>
      <c r="U218" s="23">
        <v>26.90415994623655</v>
      </c>
      <c r="V218" s="38">
        <v>27.833744346533031</v>
      </c>
      <c r="W218" s="41">
        <v>332</v>
      </c>
      <c r="X218" s="24">
        <v>0.92222222222222228</v>
      </c>
    </row>
    <row r="219" spans="1:24" ht="13.9" customHeight="1" x14ac:dyDescent="0.2">
      <c r="A219" s="10">
        <v>15015020</v>
      </c>
      <c r="B219" s="21" t="s">
        <v>1132</v>
      </c>
      <c r="C219" s="21" t="s">
        <v>1380</v>
      </c>
      <c r="D219" s="21" t="s">
        <v>1381</v>
      </c>
      <c r="E219" s="21" t="s">
        <v>26</v>
      </c>
      <c r="F219" s="21">
        <v>5</v>
      </c>
      <c r="G219" s="21">
        <v>20</v>
      </c>
      <c r="H219" s="42">
        <v>-74.211138890000001</v>
      </c>
      <c r="I219" s="43">
        <v>10.992416670000001</v>
      </c>
      <c r="J219" s="22">
        <v>28.61213496477566</v>
      </c>
      <c r="K219" s="23">
        <v>28.861777232186689</v>
      </c>
      <c r="L219" s="23">
        <v>29.121215880893281</v>
      </c>
      <c r="M219" s="23">
        <v>29.58486529883205</v>
      </c>
      <c r="N219" s="23">
        <v>29.23265867326618</v>
      </c>
      <c r="O219" s="23">
        <v>29.12655270655269</v>
      </c>
      <c r="P219" s="23">
        <v>29.293536350501132</v>
      </c>
      <c r="Q219" s="23">
        <v>29.06258007400664</v>
      </c>
      <c r="R219" s="23">
        <v>28.494714138352059</v>
      </c>
      <c r="S219" s="23">
        <v>28.215591397849451</v>
      </c>
      <c r="T219" s="23">
        <v>28.42180555555554</v>
      </c>
      <c r="U219" s="23">
        <v>28.20275012168678</v>
      </c>
      <c r="V219" s="38">
        <v>28.852515199538178</v>
      </c>
      <c r="W219" s="41">
        <v>114</v>
      </c>
      <c r="X219" s="24">
        <v>0.95</v>
      </c>
    </row>
    <row r="220" spans="1:24" ht="13.9" customHeight="1" x14ac:dyDescent="0.2">
      <c r="A220" s="10">
        <v>25025090</v>
      </c>
      <c r="B220" s="21" t="s">
        <v>1142</v>
      </c>
      <c r="C220" s="21" t="s">
        <v>1382</v>
      </c>
      <c r="D220" s="21" t="s">
        <v>1383</v>
      </c>
      <c r="E220" s="21" t="s">
        <v>26</v>
      </c>
      <c r="F220" s="21">
        <v>5</v>
      </c>
      <c r="G220" s="21">
        <v>34</v>
      </c>
      <c r="H220" s="42">
        <v>-73.970833329999991</v>
      </c>
      <c r="I220" s="43">
        <v>9.0463333300000013</v>
      </c>
      <c r="J220" s="22">
        <v>28.766228086216561</v>
      </c>
      <c r="K220" s="23">
        <v>29.316577749107299</v>
      </c>
      <c r="L220" s="23">
        <v>29.642247975349711</v>
      </c>
      <c r="M220" s="23">
        <v>29.23084364868847</v>
      </c>
      <c r="N220" s="23">
        <v>28.782650267632729</v>
      </c>
      <c r="O220" s="23">
        <v>28.948102791461409</v>
      </c>
      <c r="P220" s="23">
        <v>29.093901507968109</v>
      </c>
      <c r="Q220" s="23">
        <v>28.86678743803882</v>
      </c>
      <c r="R220" s="23">
        <v>28.36409642401021</v>
      </c>
      <c r="S220" s="23">
        <v>28.073193271036011</v>
      </c>
      <c r="T220" s="23">
        <v>28.11949236148574</v>
      </c>
      <c r="U220" s="23">
        <v>28.444077089651671</v>
      </c>
      <c r="V220" s="38">
        <v>28.80401655088723</v>
      </c>
      <c r="W220" s="41">
        <v>308</v>
      </c>
      <c r="X220" s="24">
        <v>0.85555555555555551</v>
      </c>
    </row>
    <row r="221" spans="1:24" ht="13.9" customHeight="1" x14ac:dyDescent="0.2">
      <c r="A221" s="10">
        <v>29065000</v>
      </c>
      <c r="B221" s="21" t="s">
        <v>1142</v>
      </c>
      <c r="C221" s="21" t="s">
        <v>1384</v>
      </c>
      <c r="D221" s="21" t="s">
        <v>1385</v>
      </c>
      <c r="E221" s="21" t="s">
        <v>26</v>
      </c>
      <c r="F221" s="21">
        <v>5</v>
      </c>
      <c r="G221" s="21">
        <v>20</v>
      </c>
      <c r="H221" s="42">
        <v>-74.506666670000001</v>
      </c>
      <c r="I221" s="43">
        <v>10.51002778</v>
      </c>
      <c r="J221" s="22">
        <v>27.76298029886436</v>
      </c>
      <c r="K221" s="23">
        <v>28.128152653806371</v>
      </c>
      <c r="L221" s="23">
        <v>28.543757451762179</v>
      </c>
      <c r="M221" s="23">
        <v>28.87982763462275</v>
      </c>
      <c r="N221" s="23">
        <v>28.637798262012829</v>
      </c>
      <c r="O221" s="23">
        <v>28.639117133100111</v>
      </c>
      <c r="P221" s="23">
        <v>28.549186576819402</v>
      </c>
      <c r="Q221" s="23">
        <v>28.423086060624978</v>
      </c>
      <c r="R221" s="23">
        <v>28.064212156251791</v>
      </c>
      <c r="S221" s="23">
        <v>27.828440471273641</v>
      </c>
      <c r="T221" s="23">
        <v>27.79422903192199</v>
      </c>
      <c r="U221" s="23">
        <v>27.959278052186139</v>
      </c>
      <c r="V221" s="38">
        <v>28.267505481937221</v>
      </c>
      <c r="W221" s="41">
        <v>347</v>
      </c>
      <c r="X221" s="24">
        <v>0.96388888888888891</v>
      </c>
    </row>
    <row r="222" spans="1:24" ht="13.9" customHeight="1" x14ac:dyDescent="0.2">
      <c r="A222" s="10">
        <v>25025300</v>
      </c>
      <c r="B222" s="21" t="s">
        <v>1132</v>
      </c>
      <c r="C222" s="21" t="s">
        <v>1386</v>
      </c>
      <c r="D222" s="21" t="s">
        <v>1387</v>
      </c>
      <c r="E222" s="21" t="s">
        <v>26</v>
      </c>
      <c r="F222" s="21">
        <v>5</v>
      </c>
      <c r="G222" s="21">
        <v>50</v>
      </c>
      <c r="H222" s="42">
        <v>-74.322277779999993</v>
      </c>
      <c r="I222" s="43">
        <v>9.6836666700000009</v>
      </c>
      <c r="J222" s="44">
        <v>29.17209305493871</v>
      </c>
      <c r="K222" s="45">
        <v>29.924941856047671</v>
      </c>
      <c r="L222" s="45">
        <v>29.996403182001458</v>
      </c>
      <c r="M222" s="45">
        <v>29.462423527143351</v>
      </c>
      <c r="N222" s="45">
        <v>28.800183751481949</v>
      </c>
      <c r="O222" s="45">
        <v>28.960903456212609</v>
      </c>
      <c r="P222" s="45">
        <v>29.216297563440399</v>
      </c>
      <c r="Q222" s="45">
        <v>28.902775099316699</v>
      </c>
      <c r="R222" s="45">
        <v>28.439651385146352</v>
      </c>
      <c r="S222" s="45">
        <v>28.090447251673051</v>
      </c>
      <c r="T222" s="45">
        <v>28.125418992042668</v>
      </c>
      <c r="U222" s="45">
        <v>28.614190545725791</v>
      </c>
      <c r="V222" s="38">
        <v>28.975477472097559</v>
      </c>
      <c r="W222" s="41">
        <v>333</v>
      </c>
      <c r="X222" s="24">
        <v>0.92500000000000004</v>
      </c>
    </row>
    <row r="223" spans="1:24" ht="13.9" customHeight="1" x14ac:dyDescent="0.2">
      <c r="A223" s="10">
        <v>25025002</v>
      </c>
      <c r="B223" s="21" t="s">
        <v>1142</v>
      </c>
      <c r="C223" s="21" t="s">
        <v>1388</v>
      </c>
      <c r="D223" s="21" t="s">
        <v>1387</v>
      </c>
      <c r="E223" s="21" t="s">
        <v>26</v>
      </c>
      <c r="F223" s="21">
        <v>5</v>
      </c>
      <c r="G223" s="21">
        <v>25</v>
      </c>
      <c r="H223" s="42">
        <v>-74.273638890000001</v>
      </c>
      <c r="I223" s="43">
        <v>9.3040555600000001</v>
      </c>
      <c r="J223" s="22">
        <v>28.50235221041553</v>
      </c>
      <c r="K223" s="23">
        <v>29.319296283516081</v>
      </c>
      <c r="L223" s="23">
        <v>29.788553187403991</v>
      </c>
      <c r="M223" s="23">
        <v>29.12011400472603</v>
      </c>
      <c r="N223" s="23">
        <v>28.61460254923043</v>
      </c>
      <c r="O223" s="23">
        <v>28.74302928694382</v>
      </c>
      <c r="P223" s="23">
        <v>29.006189972462391</v>
      </c>
      <c r="Q223" s="23">
        <v>28.894325312819621</v>
      </c>
      <c r="R223" s="23">
        <v>28.46747541407867</v>
      </c>
      <c r="S223" s="23">
        <v>27.720582732365109</v>
      </c>
      <c r="T223" s="23">
        <v>27.418483215778469</v>
      </c>
      <c r="U223" s="23">
        <v>27.830356480745799</v>
      </c>
      <c r="V223" s="38">
        <v>28.618780054207161</v>
      </c>
      <c r="W223" s="41">
        <v>107</v>
      </c>
      <c r="X223" s="24">
        <v>0.89166666666666672</v>
      </c>
    </row>
    <row r="224" spans="1:24" ht="13.9" customHeight="1" x14ac:dyDescent="0.2">
      <c r="A224" s="10">
        <v>15015050</v>
      </c>
      <c r="B224" s="21" t="s">
        <v>1130</v>
      </c>
      <c r="C224" s="11" t="s">
        <v>25</v>
      </c>
      <c r="D224" s="21" t="s">
        <v>27</v>
      </c>
      <c r="E224" s="21" t="s">
        <v>26</v>
      </c>
      <c r="F224" s="21">
        <v>5</v>
      </c>
      <c r="G224" s="21">
        <v>4</v>
      </c>
      <c r="H224" s="42">
        <v>-74.228888890000007</v>
      </c>
      <c r="I224" s="43">
        <v>11.12833333</v>
      </c>
      <c r="J224" s="22">
        <v>27.608954813108031</v>
      </c>
      <c r="K224" s="23">
        <v>28.09343903571509</v>
      </c>
      <c r="L224" s="23">
        <v>28.546132276603629</v>
      </c>
      <c r="M224" s="23">
        <v>29.167250449103889</v>
      </c>
      <c r="N224" s="23">
        <v>29.317550029868571</v>
      </c>
      <c r="O224" s="23">
        <v>29.357444718117119</v>
      </c>
      <c r="P224" s="23">
        <v>29.20018049155146</v>
      </c>
      <c r="Q224" s="23">
        <v>28.878924731182799</v>
      </c>
      <c r="R224" s="23">
        <v>28.589798932951091</v>
      </c>
      <c r="S224" s="23">
        <v>28.179117106951619</v>
      </c>
      <c r="T224" s="23">
        <v>28.025475432989289</v>
      </c>
      <c r="U224" s="23">
        <v>27.828339919737761</v>
      </c>
      <c r="V224" s="38">
        <v>28.566050661490021</v>
      </c>
      <c r="W224" s="41">
        <v>336</v>
      </c>
      <c r="X224" s="24">
        <v>0.93333333333333335</v>
      </c>
    </row>
    <row r="225" spans="1:24" ht="13.9" customHeight="1" x14ac:dyDescent="0.2">
      <c r="A225" s="10">
        <v>15015110</v>
      </c>
      <c r="B225" s="21" t="s">
        <v>1132</v>
      </c>
      <c r="C225" s="21" t="s">
        <v>1389</v>
      </c>
      <c r="D225" s="21" t="s">
        <v>27</v>
      </c>
      <c r="E225" s="21" t="s">
        <v>26</v>
      </c>
      <c r="F225" s="21">
        <v>5</v>
      </c>
      <c r="G225" s="21">
        <v>1080</v>
      </c>
      <c r="H225" s="42">
        <v>-73.932388889999999</v>
      </c>
      <c r="I225" s="43">
        <v>11.0915</v>
      </c>
      <c r="J225" s="22">
        <v>19.82888278642935</v>
      </c>
      <c r="K225" s="23">
        <v>19.844976001010469</v>
      </c>
      <c r="L225" s="23">
        <v>20.332869855394868</v>
      </c>
      <c r="M225" s="23">
        <v>21.052739463601519</v>
      </c>
      <c r="N225" s="23">
        <v>21.553225806451611</v>
      </c>
      <c r="O225" s="23">
        <v>21.57974548440065</v>
      </c>
      <c r="P225" s="23">
        <v>21.611038005190949</v>
      </c>
      <c r="Q225" s="23">
        <v>21.77451612903225</v>
      </c>
      <c r="R225" s="23">
        <v>21.672922705314001</v>
      </c>
      <c r="S225" s="23">
        <v>21.297058542413371</v>
      </c>
      <c r="T225" s="23">
        <v>20.925332056194119</v>
      </c>
      <c r="U225" s="23">
        <v>20.5118395439377</v>
      </c>
      <c r="V225" s="38">
        <v>20.9987621982809</v>
      </c>
      <c r="W225" s="41">
        <v>109</v>
      </c>
      <c r="X225" s="24">
        <v>0.91</v>
      </c>
    </row>
    <row r="226" spans="1:24" ht="13.9" customHeight="1" x14ac:dyDescent="0.2">
      <c r="A226" s="10">
        <v>15015060</v>
      </c>
      <c r="B226" s="21" t="s">
        <v>1142</v>
      </c>
      <c r="C226" s="21" t="s">
        <v>1390</v>
      </c>
      <c r="D226" s="21" t="s">
        <v>27</v>
      </c>
      <c r="E226" s="21" t="s">
        <v>26</v>
      </c>
      <c r="F226" s="21">
        <v>5</v>
      </c>
      <c r="G226" s="21">
        <v>2200</v>
      </c>
      <c r="H226" s="42">
        <v>-74.054694439999992</v>
      </c>
      <c r="I226" s="43">
        <v>11.11108333</v>
      </c>
      <c r="J226" s="44">
        <v>12.31569129099474</v>
      </c>
      <c r="K226" s="45">
        <v>12.847149462204181</v>
      </c>
      <c r="L226" s="45">
        <v>13.45064796028961</v>
      </c>
      <c r="M226" s="45">
        <v>13.897087154099109</v>
      </c>
      <c r="N226" s="45">
        <v>14.39084002100512</v>
      </c>
      <c r="O226" s="45">
        <v>14.511276328154599</v>
      </c>
      <c r="P226" s="45">
        <v>14.373373823085119</v>
      </c>
      <c r="Q226" s="45">
        <v>14.187937521104489</v>
      </c>
      <c r="R226" s="45">
        <v>13.82888643575037</v>
      </c>
      <c r="S226" s="45">
        <v>13.61033505022745</v>
      </c>
      <c r="T226" s="45">
        <v>13.419554773591731</v>
      </c>
      <c r="U226" s="45">
        <v>12.79582002507054</v>
      </c>
      <c r="V226" s="38">
        <v>13.63571665379809</v>
      </c>
      <c r="W226" s="41">
        <v>290</v>
      </c>
      <c r="X226" s="24">
        <v>0.80555555555555558</v>
      </c>
    </row>
    <row r="227" spans="1:24" ht="13.9" customHeight="1" x14ac:dyDescent="0.2">
      <c r="A227" s="10">
        <v>29065020</v>
      </c>
      <c r="B227" s="21" t="s">
        <v>1132</v>
      </c>
      <c r="C227" s="21" t="s">
        <v>1391</v>
      </c>
      <c r="D227" s="21" t="s">
        <v>1392</v>
      </c>
      <c r="E227" s="21" t="s">
        <v>26</v>
      </c>
      <c r="F227" s="21">
        <v>5</v>
      </c>
      <c r="G227" s="21">
        <v>20</v>
      </c>
      <c r="H227" s="42">
        <v>-74.199722220000012</v>
      </c>
      <c r="I227" s="43">
        <v>10.721111110000001</v>
      </c>
      <c r="J227" s="22">
        <v>27.610616266605891</v>
      </c>
      <c r="K227" s="23">
        <v>28.087838332083219</v>
      </c>
      <c r="L227" s="23">
        <v>28.483346421067491</v>
      </c>
      <c r="M227" s="23">
        <v>28.663362068965512</v>
      </c>
      <c r="N227" s="23">
        <v>28.28962277861644</v>
      </c>
      <c r="O227" s="23">
        <v>28.256019050659841</v>
      </c>
      <c r="P227" s="23">
        <v>28.33849316308827</v>
      </c>
      <c r="Q227" s="23">
        <v>28.071398073561589</v>
      </c>
      <c r="R227" s="23">
        <v>27.968613804299139</v>
      </c>
      <c r="S227" s="23">
        <v>27.570787408834232</v>
      </c>
      <c r="T227" s="23">
        <v>27.618735822234381</v>
      </c>
      <c r="U227" s="23">
        <v>27.757702732974909</v>
      </c>
      <c r="V227" s="38">
        <v>28.05971132691591</v>
      </c>
      <c r="W227" s="41">
        <v>323</v>
      </c>
      <c r="X227" s="24">
        <v>0.89722222222222225</v>
      </c>
    </row>
    <row r="228" spans="1:24" ht="13.9" customHeight="1" x14ac:dyDescent="0.2">
      <c r="A228" s="10">
        <v>29065030</v>
      </c>
      <c r="B228" s="21" t="s">
        <v>1132</v>
      </c>
      <c r="C228" s="21" t="s">
        <v>1393</v>
      </c>
      <c r="D228" s="21" t="s">
        <v>1392</v>
      </c>
      <c r="E228" s="21" t="s">
        <v>26</v>
      </c>
      <c r="F228" s="21">
        <v>5</v>
      </c>
      <c r="G228" s="21">
        <v>18</v>
      </c>
      <c r="H228" s="42">
        <v>-74.154722220000011</v>
      </c>
      <c r="I228" s="43">
        <v>10.76416667</v>
      </c>
      <c r="J228" s="22">
        <v>27.353387096774188</v>
      </c>
      <c r="K228" s="23">
        <v>27.85420081873745</v>
      </c>
      <c r="L228" s="23">
        <v>28.402527411409501</v>
      </c>
      <c r="M228" s="23">
        <v>28.395695767195761</v>
      </c>
      <c r="N228" s="23">
        <v>27.983393791455519</v>
      </c>
      <c r="O228" s="23">
        <v>27.89683333333333</v>
      </c>
      <c r="P228" s="23">
        <v>27.815102150537619</v>
      </c>
      <c r="Q228" s="23">
        <v>27.637301075268809</v>
      </c>
      <c r="R228" s="23">
        <v>27.280142541366668</v>
      </c>
      <c r="S228" s="23">
        <v>27.121927956989239</v>
      </c>
      <c r="T228" s="23">
        <v>27.08044345111394</v>
      </c>
      <c r="U228" s="23">
        <v>27.26531949079223</v>
      </c>
      <c r="V228" s="38">
        <v>27.673856240414519</v>
      </c>
      <c r="W228" s="41">
        <v>118</v>
      </c>
      <c r="X228" s="24">
        <v>0.98333333333333328</v>
      </c>
    </row>
    <row r="229" spans="1:24" ht="13.9" customHeight="1" x14ac:dyDescent="0.2">
      <c r="A229" s="10">
        <v>35105050</v>
      </c>
      <c r="B229" s="21" t="s">
        <v>1132</v>
      </c>
      <c r="C229" s="21" t="s">
        <v>165</v>
      </c>
      <c r="D229" s="21" t="s">
        <v>1394</v>
      </c>
      <c r="E229" s="21" t="s">
        <v>90</v>
      </c>
      <c r="F229" s="21">
        <v>3</v>
      </c>
      <c r="G229" s="21">
        <v>206</v>
      </c>
      <c r="H229" s="42">
        <v>-72.953639999999993</v>
      </c>
      <c r="I229" s="43">
        <v>4.4686500000000002</v>
      </c>
      <c r="J229" s="22">
        <v>27.647968719452571</v>
      </c>
      <c r="K229" s="23">
        <v>28.306766025056231</v>
      </c>
      <c r="L229" s="23">
        <v>27.844462813620041</v>
      </c>
      <c r="M229" s="23">
        <v>26.827520869195009</v>
      </c>
      <c r="N229" s="23">
        <v>26.459712177747939</v>
      </c>
      <c r="O229" s="23">
        <v>25.903661117511671</v>
      </c>
      <c r="P229" s="23">
        <v>25.569958691043201</v>
      </c>
      <c r="Q229" s="23">
        <v>26.28861277959394</v>
      </c>
      <c r="R229" s="23">
        <v>26.78526553852701</v>
      </c>
      <c r="S229" s="23">
        <v>27.054430505774569</v>
      </c>
      <c r="T229" s="23">
        <v>27.216910919540219</v>
      </c>
      <c r="U229" s="23">
        <v>27.561173745754029</v>
      </c>
      <c r="V229" s="38">
        <v>26.955536991901369</v>
      </c>
      <c r="W229" s="41">
        <v>110</v>
      </c>
      <c r="X229" s="24">
        <v>0.91666666666666663</v>
      </c>
    </row>
    <row r="230" spans="1:24" ht="13.9" customHeight="1" x14ac:dyDescent="0.2">
      <c r="A230" s="10">
        <v>35045020</v>
      </c>
      <c r="B230" s="21" t="s">
        <v>1132</v>
      </c>
      <c r="C230" s="21" t="s">
        <v>160</v>
      </c>
      <c r="D230" s="21" t="s">
        <v>161</v>
      </c>
      <c r="E230" s="21" t="s">
        <v>90</v>
      </c>
      <c r="F230" s="21">
        <v>3</v>
      </c>
      <c r="G230" s="21">
        <v>305</v>
      </c>
      <c r="H230" s="42">
        <v>-73.357500000000002</v>
      </c>
      <c r="I230" s="43">
        <v>4.3004444399999997</v>
      </c>
      <c r="J230" s="22">
        <v>26.929966152157949</v>
      </c>
      <c r="K230" s="23">
        <v>27.36305261243578</v>
      </c>
      <c r="L230" s="23">
        <v>26.718079258228279</v>
      </c>
      <c r="M230" s="23">
        <v>25.82090076848548</v>
      </c>
      <c r="N230" s="23">
        <v>25.432844945333908</v>
      </c>
      <c r="O230" s="23">
        <v>24.792326770451758</v>
      </c>
      <c r="P230" s="23">
        <v>24.52508750274302</v>
      </c>
      <c r="Q230" s="23">
        <v>25.105050309426691</v>
      </c>
      <c r="R230" s="23">
        <v>25.69936023080939</v>
      </c>
      <c r="S230" s="23">
        <v>25.781046108207619</v>
      </c>
      <c r="T230" s="23">
        <v>25.851434911512492</v>
      </c>
      <c r="U230" s="23">
        <v>26.274509350483481</v>
      </c>
      <c r="V230" s="38">
        <v>25.857804910022988</v>
      </c>
      <c r="W230" s="41">
        <v>349</v>
      </c>
      <c r="X230" s="24">
        <v>0.96944444444444444</v>
      </c>
    </row>
    <row r="231" spans="1:24" ht="13.9" customHeight="1" x14ac:dyDescent="0.2">
      <c r="A231" s="10">
        <v>32075060</v>
      </c>
      <c r="B231" s="21" t="s">
        <v>1132</v>
      </c>
      <c r="C231" s="21" t="s">
        <v>1395</v>
      </c>
      <c r="D231" s="21" t="s">
        <v>1396</v>
      </c>
      <c r="E231" s="21" t="s">
        <v>90</v>
      </c>
      <c r="F231" s="21">
        <v>3</v>
      </c>
      <c r="G231" s="21">
        <v>280</v>
      </c>
      <c r="H231" s="42">
        <v>-73.7</v>
      </c>
      <c r="I231" s="43">
        <v>3.3666666699999999</v>
      </c>
      <c r="J231" s="22">
        <v>25.222295698924722</v>
      </c>
      <c r="K231" s="23">
        <v>25.088961412151061</v>
      </c>
      <c r="L231" s="23">
        <v>25.091069295101551</v>
      </c>
      <c r="M231" s="23">
        <v>24.719264367816091</v>
      </c>
      <c r="N231" s="23">
        <v>24.61020430107526</v>
      </c>
      <c r="O231" s="23">
        <v>24.45723275862068</v>
      </c>
      <c r="P231" s="23">
        <v>24.547580645161279</v>
      </c>
      <c r="Q231" s="23">
        <v>24.739381720430099</v>
      </c>
      <c r="R231" s="23">
        <v>24.872367816091948</v>
      </c>
      <c r="S231" s="23">
        <v>24.898064722119219</v>
      </c>
      <c r="T231" s="23">
        <v>24.891011494252869</v>
      </c>
      <c r="U231" s="23">
        <v>24.871415770609321</v>
      </c>
      <c r="V231" s="38">
        <v>24.834070833529509</v>
      </c>
      <c r="W231" s="41">
        <v>117</v>
      </c>
      <c r="X231" s="24">
        <v>0.97499999999999998</v>
      </c>
    </row>
    <row r="232" spans="1:24" ht="13.9" customHeight="1" x14ac:dyDescent="0.2">
      <c r="A232" s="10">
        <v>32035010</v>
      </c>
      <c r="B232" s="35" t="s">
        <v>1142</v>
      </c>
      <c r="C232" s="35" t="s">
        <v>153</v>
      </c>
      <c r="D232" s="35" t="s">
        <v>153</v>
      </c>
      <c r="E232" s="35" t="s">
        <v>90</v>
      </c>
      <c r="F232" s="35">
        <v>3</v>
      </c>
      <c r="G232" s="35">
        <v>248</v>
      </c>
      <c r="H232" s="36">
        <v>-73.793333329999996</v>
      </c>
      <c r="I232" s="37">
        <v>2.1761111099999999</v>
      </c>
      <c r="J232" s="44">
        <v>26.935534064850511</v>
      </c>
      <c r="K232" s="45">
        <v>27.038575669235499</v>
      </c>
      <c r="L232" s="45">
        <v>26.408059660155399</v>
      </c>
      <c r="M232" s="45">
        <v>25.79356382776864</v>
      </c>
      <c r="N232" s="45">
        <v>25.522356278264208</v>
      </c>
      <c r="O232" s="45">
        <v>24.859920518210121</v>
      </c>
      <c r="P232" s="45">
        <v>24.539003939963891</v>
      </c>
      <c r="Q232" s="45">
        <v>25.12904940316772</v>
      </c>
      <c r="R232" s="45">
        <v>25.63602002658137</v>
      </c>
      <c r="S232" s="45">
        <v>25.86650485081659</v>
      </c>
      <c r="T232" s="45">
        <v>26.107242229787161</v>
      </c>
      <c r="U232" s="45">
        <v>26.49550029786835</v>
      </c>
      <c r="V232" s="38">
        <v>25.860944230555791</v>
      </c>
      <c r="W232" s="41">
        <v>314</v>
      </c>
      <c r="X232" s="24">
        <v>0.87222222222222223</v>
      </c>
    </row>
    <row r="233" spans="1:24" ht="13.9" customHeight="1" x14ac:dyDescent="0.2">
      <c r="A233" s="10">
        <v>32065010</v>
      </c>
      <c r="B233" s="21" t="s">
        <v>1132</v>
      </c>
      <c r="C233" s="21" t="s">
        <v>1397</v>
      </c>
      <c r="D233" s="21" t="s">
        <v>1398</v>
      </c>
      <c r="E233" s="21" t="s">
        <v>90</v>
      </c>
      <c r="F233" s="21">
        <v>3</v>
      </c>
      <c r="G233" s="21">
        <v>680</v>
      </c>
      <c r="H233" s="42">
        <v>-74.016666669999992</v>
      </c>
      <c r="I233" s="43">
        <v>3.53333333</v>
      </c>
      <c r="J233" s="22">
        <v>24.556423390407321</v>
      </c>
      <c r="K233" s="23">
        <v>24.986550323709551</v>
      </c>
      <c r="L233" s="23">
        <v>24.257906319399069</v>
      </c>
      <c r="M233" s="23">
        <v>23.511194050893749</v>
      </c>
      <c r="N233" s="23">
        <v>23.269221374143939</v>
      </c>
      <c r="O233" s="23">
        <v>22.747886356398421</v>
      </c>
      <c r="P233" s="23">
        <v>22.455345624678689</v>
      </c>
      <c r="Q233" s="23">
        <v>23.014504122746601</v>
      </c>
      <c r="R233" s="23">
        <v>23.517391661725341</v>
      </c>
      <c r="S233" s="23">
        <v>23.58723302608097</v>
      </c>
      <c r="T233" s="23">
        <v>23.505380012984951</v>
      </c>
      <c r="U233" s="23">
        <v>23.793066174172601</v>
      </c>
      <c r="V233" s="38">
        <v>23.600175203111771</v>
      </c>
      <c r="W233" s="41">
        <v>281</v>
      </c>
      <c r="X233" s="24">
        <v>0.78055555555555556</v>
      </c>
    </row>
    <row r="234" spans="1:24" ht="13.9" customHeight="1" x14ac:dyDescent="0.2">
      <c r="A234" s="10">
        <v>32075050</v>
      </c>
      <c r="B234" s="21" t="s">
        <v>1132</v>
      </c>
      <c r="C234" s="21" t="s">
        <v>154</v>
      </c>
      <c r="D234" s="21" t="s">
        <v>154</v>
      </c>
      <c r="E234" s="21" t="s">
        <v>90</v>
      </c>
      <c r="F234" s="21">
        <v>3</v>
      </c>
      <c r="G234" s="21">
        <v>556</v>
      </c>
      <c r="H234" s="42">
        <v>-74.043000000000006</v>
      </c>
      <c r="I234" s="43">
        <v>3.38008</v>
      </c>
      <c r="J234" s="22">
        <v>25.296495611053</v>
      </c>
      <c r="K234" s="23">
        <v>25.72048107772272</v>
      </c>
      <c r="L234" s="23">
        <v>25.276646519559559</v>
      </c>
      <c r="M234" s="23">
        <v>24.643378714795951</v>
      </c>
      <c r="N234" s="23">
        <v>24.430120743839019</v>
      </c>
      <c r="O234" s="23">
        <v>23.845254915021119</v>
      </c>
      <c r="P234" s="23">
        <v>23.477686129259752</v>
      </c>
      <c r="Q234" s="23">
        <v>23.939703569135901</v>
      </c>
      <c r="R234" s="23">
        <v>24.429159646179532</v>
      </c>
      <c r="S234" s="23">
        <v>24.55464610863833</v>
      </c>
      <c r="T234" s="23">
        <v>24.741164142076599</v>
      </c>
      <c r="U234" s="23">
        <v>25.01135066085811</v>
      </c>
      <c r="V234" s="38">
        <v>24.6138406531783</v>
      </c>
      <c r="W234" s="41">
        <v>293</v>
      </c>
      <c r="X234" s="24">
        <v>0.81388888888888888</v>
      </c>
    </row>
    <row r="235" spans="1:24" ht="13.9" customHeight="1" x14ac:dyDescent="0.2">
      <c r="A235" s="10">
        <v>33035010</v>
      </c>
      <c r="B235" s="35" t="s">
        <v>1301</v>
      </c>
      <c r="C235" s="35" t="s">
        <v>1399</v>
      </c>
      <c r="D235" s="35" t="s">
        <v>1400</v>
      </c>
      <c r="E235" s="35" t="s">
        <v>90</v>
      </c>
      <c r="F235" s="35">
        <v>3</v>
      </c>
      <c r="G235" s="35">
        <v>200</v>
      </c>
      <c r="H235" s="36">
        <v>-71.34075</v>
      </c>
      <c r="I235" s="37">
        <v>4.5744166699999997</v>
      </c>
      <c r="J235" s="22">
        <v>27.076347072879319</v>
      </c>
      <c r="K235" s="23">
        <v>27.596083527477202</v>
      </c>
      <c r="L235" s="23">
        <v>27.687069892473112</v>
      </c>
      <c r="M235" s="23">
        <v>26.275244252873559</v>
      </c>
      <c r="N235" s="23">
        <v>25.48333249907304</v>
      </c>
      <c r="O235" s="23">
        <v>24.822749042145588</v>
      </c>
      <c r="P235" s="23">
        <v>24.64779233870966</v>
      </c>
      <c r="Q235" s="23">
        <v>25.15384408602149</v>
      </c>
      <c r="R235" s="23">
        <v>25.615769476372918</v>
      </c>
      <c r="S235" s="23">
        <v>26.029318116359441</v>
      </c>
      <c r="T235" s="23">
        <v>26.44613095238094</v>
      </c>
      <c r="U235" s="23">
        <v>26.425571236559129</v>
      </c>
      <c r="V235" s="38">
        <v>26.104937707777111</v>
      </c>
      <c r="W235" s="41">
        <v>105</v>
      </c>
      <c r="X235" s="24">
        <v>0.875</v>
      </c>
    </row>
    <row r="236" spans="1:24" ht="13.9" customHeight="1" x14ac:dyDescent="0.2">
      <c r="A236" s="10">
        <v>32075080</v>
      </c>
      <c r="B236" s="21" t="s">
        <v>1132</v>
      </c>
      <c r="C236" s="21" t="s">
        <v>1401</v>
      </c>
      <c r="D236" s="21" t="s">
        <v>1401</v>
      </c>
      <c r="E236" s="21" t="s">
        <v>90</v>
      </c>
      <c r="F236" s="21">
        <v>3</v>
      </c>
      <c r="G236" s="21">
        <v>245</v>
      </c>
      <c r="H236" s="42">
        <v>-73.373194439999992</v>
      </c>
      <c r="I236" s="43">
        <v>3.2676944400000001</v>
      </c>
      <c r="J236" s="22">
        <v>26.69891622500915</v>
      </c>
      <c r="K236" s="23">
        <v>26.96190834833099</v>
      </c>
      <c r="L236" s="23">
        <v>26.78074529214312</v>
      </c>
      <c r="M236" s="23">
        <v>26.24139650512738</v>
      </c>
      <c r="N236" s="23">
        <v>25.93912068411592</v>
      </c>
      <c r="O236" s="23">
        <v>25.430537238171478</v>
      </c>
      <c r="P236" s="23">
        <v>25.294781798588861</v>
      </c>
      <c r="Q236" s="23">
        <v>25.51224636159397</v>
      </c>
      <c r="R236" s="23">
        <v>25.931987248467721</v>
      </c>
      <c r="S236" s="23">
        <v>26.2192017960447</v>
      </c>
      <c r="T236" s="23">
        <v>26.139225771917928</v>
      </c>
      <c r="U236" s="23">
        <v>26.389124898523399</v>
      </c>
      <c r="V236" s="38">
        <v>26.12826601400289</v>
      </c>
      <c r="W236" s="41">
        <v>212</v>
      </c>
      <c r="X236" s="24">
        <v>0.8833333333333333</v>
      </c>
    </row>
    <row r="237" spans="1:24" ht="13.9" customHeight="1" x14ac:dyDescent="0.2">
      <c r="A237" s="10">
        <v>35015050</v>
      </c>
      <c r="B237" s="21" t="s">
        <v>1132</v>
      </c>
      <c r="C237" s="21" t="s">
        <v>1402</v>
      </c>
      <c r="D237" s="21" t="s">
        <v>1403</v>
      </c>
      <c r="E237" s="21" t="s">
        <v>90</v>
      </c>
      <c r="F237" s="21">
        <v>3</v>
      </c>
      <c r="G237" s="21">
        <v>250</v>
      </c>
      <c r="H237" s="42">
        <v>-73.349277779999994</v>
      </c>
      <c r="I237" s="43">
        <v>3.6307777799999998</v>
      </c>
      <c r="J237" s="22">
        <v>26.362914393417721</v>
      </c>
      <c r="K237" s="23">
        <v>26.912831271786249</v>
      </c>
      <c r="L237" s="23">
        <v>26.175368920162601</v>
      </c>
      <c r="M237" s="23">
        <v>25.538263718330761</v>
      </c>
      <c r="N237" s="23">
        <v>25.20031894884184</v>
      </c>
      <c r="O237" s="23">
        <v>24.656652851458869</v>
      </c>
      <c r="P237" s="23">
        <v>24.464173326563401</v>
      </c>
      <c r="Q237" s="23">
        <v>24.954756909499672</v>
      </c>
      <c r="R237" s="23">
        <v>25.52302946911184</v>
      </c>
      <c r="S237" s="23">
        <v>25.7114108989412</v>
      </c>
      <c r="T237" s="23">
        <v>25.792347098055899</v>
      </c>
      <c r="U237" s="23">
        <v>25.936240660480959</v>
      </c>
      <c r="V237" s="38">
        <v>25.602359038887592</v>
      </c>
      <c r="W237" s="41">
        <v>107</v>
      </c>
      <c r="X237" s="24">
        <v>0.89166666666666672</v>
      </c>
    </row>
    <row r="238" spans="1:24" ht="13.9" customHeight="1" x14ac:dyDescent="0.2">
      <c r="A238" s="10">
        <v>35035020</v>
      </c>
      <c r="B238" s="21" t="s">
        <v>1130</v>
      </c>
      <c r="C238" s="21" t="s">
        <v>89</v>
      </c>
      <c r="D238" s="21" t="s">
        <v>91</v>
      </c>
      <c r="E238" s="21" t="s">
        <v>90</v>
      </c>
      <c r="F238" s="21">
        <v>3</v>
      </c>
      <c r="G238" s="21">
        <v>422</v>
      </c>
      <c r="H238" s="42">
        <v>-73.617577780000005</v>
      </c>
      <c r="I238" s="43">
        <v>4.1619194400000001</v>
      </c>
      <c r="J238" s="22">
        <v>26.935203312322301</v>
      </c>
      <c r="K238" s="23">
        <v>27.577816941283022</v>
      </c>
      <c r="L238" s="23">
        <v>26.921101841552311</v>
      </c>
      <c r="M238" s="23">
        <v>25.892199243153421</v>
      </c>
      <c r="N238" s="23">
        <v>25.443391113582958</v>
      </c>
      <c r="O238" s="23">
        <v>24.774730809882382</v>
      </c>
      <c r="P238" s="23">
        <v>24.518001483129371</v>
      </c>
      <c r="Q238" s="23">
        <v>25.205756395995511</v>
      </c>
      <c r="R238" s="23">
        <v>25.8193588981371</v>
      </c>
      <c r="S238" s="23">
        <v>25.87283273596173</v>
      </c>
      <c r="T238" s="23">
        <v>25.78505555555552</v>
      </c>
      <c r="U238" s="23">
        <v>26.141771206690521</v>
      </c>
      <c r="V238" s="38">
        <v>25.90726829477051</v>
      </c>
      <c r="W238" s="41">
        <v>351</v>
      </c>
      <c r="X238" s="24">
        <v>0.97499999999999998</v>
      </c>
    </row>
    <row r="239" spans="1:24" ht="13.9" customHeight="1" x14ac:dyDescent="0.2">
      <c r="A239" s="10">
        <v>35025110</v>
      </c>
      <c r="B239" s="35" t="s">
        <v>1140</v>
      </c>
      <c r="C239" s="35" t="s">
        <v>1404</v>
      </c>
      <c r="D239" s="35" t="s">
        <v>91</v>
      </c>
      <c r="E239" s="35" t="s">
        <v>90</v>
      </c>
      <c r="F239" s="35">
        <v>3</v>
      </c>
      <c r="G239" s="35">
        <v>336</v>
      </c>
      <c r="H239" s="36">
        <v>-73.467916669999994</v>
      </c>
      <c r="I239" s="37">
        <v>4.0573611100000004</v>
      </c>
      <c r="J239" s="44">
        <v>27.383936033891541</v>
      </c>
      <c r="K239" s="45">
        <v>27.836214608463958</v>
      </c>
      <c r="L239" s="45">
        <v>27.273343658437501</v>
      </c>
      <c r="M239" s="45">
        <v>26.047826088402552</v>
      </c>
      <c r="N239" s="45">
        <v>25.581056603959809</v>
      </c>
      <c r="O239" s="45">
        <v>24.858248061793269</v>
      </c>
      <c r="P239" s="45">
        <v>24.65120691183121</v>
      </c>
      <c r="Q239" s="45">
        <v>25.277101656093599</v>
      </c>
      <c r="R239" s="45">
        <v>25.972265457945628</v>
      </c>
      <c r="S239" s="45">
        <v>26.111106729021561</v>
      </c>
      <c r="T239" s="45">
        <v>26.197206139241871</v>
      </c>
      <c r="U239" s="45">
        <v>26.500028296110969</v>
      </c>
      <c r="V239" s="38">
        <v>26.14079502043279</v>
      </c>
      <c r="W239" s="41">
        <v>288</v>
      </c>
      <c r="X239" s="24">
        <v>0.8</v>
      </c>
    </row>
    <row r="240" spans="1:24" ht="13.9" customHeight="1" x14ac:dyDescent="0.2">
      <c r="A240" s="10">
        <v>35035070</v>
      </c>
      <c r="B240" s="21" t="s">
        <v>1142</v>
      </c>
      <c r="C240" s="21" t="s">
        <v>1405</v>
      </c>
      <c r="D240" s="21" t="s">
        <v>91</v>
      </c>
      <c r="E240" s="21" t="s">
        <v>90</v>
      </c>
      <c r="F240" s="21">
        <v>3</v>
      </c>
      <c r="G240" s="21">
        <v>340</v>
      </c>
      <c r="H240" s="42">
        <v>-73.581999999999994</v>
      </c>
      <c r="I240" s="43">
        <v>4.0767222199999997</v>
      </c>
      <c r="J240" s="22">
        <v>26.375391268075639</v>
      </c>
      <c r="K240" s="23">
        <v>26.645935960591121</v>
      </c>
      <c r="L240" s="23">
        <v>26.310948924731171</v>
      </c>
      <c r="M240" s="23">
        <v>25.486984674329491</v>
      </c>
      <c r="N240" s="23">
        <v>24.989193548387082</v>
      </c>
      <c r="O240" s="23">
        <v>24.441133333333319</v>
      </c>
      <c r="P240" s="23">
        <v>24.341663978494619</v>
      </c>
      <c r="Q240" s="23">
        <v>24.84922344271412</v>
      </c>
      <c r="R240" s="23">
        <v>25.34195083014048</v>
      </c>
      <c r="S240" s="23">
        <v>25.564198981774609</v>
      </c>
      <c r="T240" s="23">
        <v>25.642560744810741</v>
      </c>
      <c r="U240" s="23">
        <v>25.727472222222222</v>
      </c>
      <c r="V240" s="38">
        <v>25.47638815913372</v>
      </c>
      <c r="W240" s="41">
        <v>117</v>
      </c>
      <c r="X240" s="24">
        <v>0.97499999999999998</v>
      </c>
    </row>
    <row r="241" spans="1:24" ht="13.9" customHeight="1" x14ac:dyDescent="0.2">
      <c r="A241" s="10">
        <v>32075030</v>
      </c>
      <c r="B241" s="35" t="s">
        <v>1132</v>
      </c>
      <c r="C241" s="35" t="s">
        <v>1406</v>
      </c>
      <c r="D241" s="35" t="s">
        <v>1407</v>
      </c>
      <c r="E241" s="35" t="s">
        <v>90</v>
      </c>
      <c r="F241" s="35">
        <v>3</v>
      </c>
      <c r="G241" s="35">
        <v>325</v>
      </c>
      <c r="H241" s="36">
        <v>-73.754027780000001</v>
      </c>
      <c r="I241" s="37">
        <v>3.1203888900000001</v>
      </c>
      <c r="J241" s="44">
        <v>27.572413087178301</v>
      </c>
      <c r="K241" s="45">
        <v>27.678921861471839</v>
      </c>
      <c r="L241" s="45">
        <v>26.757438119074092</v>
      </c>
      <c r="M241" s="45">
        <v>25.762298850574702</v>
      </c>
      <c r="N241" s="45">
        <v>25.50286314011452</v>
      </c>
      <c r="O241" s="45">
        <v>24.792531077054061</v>
      </c>
      <c r="P241" s="45">
        <v>24.74850201281847</v>
      </c>
      <c r="Q241" s="45">
        <v>25.370549811598188</v>
      </c>
      <c r="R241" s="45">
        <v>25.9429382183908</v>
      </c>
      <c r="S241" s="45">
        <v>26.135638248847918</v>
      </c>
      <c r="T241" s="45">
        <v>26.33443025400879</v>
      </c>
      <c r="U241" s="45">
        <v>26.740462344992359</v>
      </c>
      <c r="V241" s="38">
        <v>26.111582252177001</v>
      </c>
      <c r="W241" s="41">
        <v>111</v>
      </c>
      <c r="X241" s="24">
        <v>0.92500000000000004</v>
      </c>
    </row>
    <row r="242" spans="1:24" ht="13.9" customHeight="1" x14ac:dyDescent="0.2">
      <c r="A242" s="10">
        <v>52055230</v>
      </c>
      <c r="B242" s="21" t="s">
        <v>1130</v>
      </c>
      <c r="C242" s="21" t="s">
        <v>79</v>
      </c>
      <c r="D242" s="21" t="s">
        <v>80</v>
      </c>
      <c r="E242" s="21" t="s">
        <v>77</v>
      </c>
      <c r="F242" s="21">
        <v>7</v>
      </c>
      <c r="G242" s="21">
        <v>2961</v>
      </c>
      <c r="H242" s="42">
        <v>-77.677750000000003</v>
      </c>
      <c r="I242" s="43">
        <v>0.85708333000000014</v>
      </c>
      <c r="J242" s="22">
        <v>11.464991728701371</v>
      </c>
      <c r="K242" s="23">
        <v>11.57783175211333</v>
      </c>
      <c r="L242" s="23">
        <v>11.69492164421596</v>
      </c>
      <c r="M242" s="23">
        <v>11.682821376667951</v>
      </c>
      <c r="N242" s="23">
        <v>11.574587173579079</v>
      </c>
      <c r="O242" s="23">
        <v>10.942976190476161</v>
      </c>
      <c r="P242" s="23">
        <v>10.370314900153589</v>
      </c>
      <c r="Q242" s="23">
        <v>10.2499147200593</v>
      </c>
      <c r="R242" s="23">
        <v>10.71746913580245</v>
      </c>
      <c r="S242" s="23">
        <v>11.362154377880151</v>
      </c>
      <c r="T242" s="23">
        <v>11.742249589490941</v>
      </c>
      <c r="U242" s="23">
        <v>11.572331029185831</v>
      </c>
      <c r="V242" s="38">
        <v>11.24604696819384</v>
      </c>
      <c r="W242" s="41">
        <v>334</v>
      </c>
      <c r="X242" s="24">
        <v>0.92777777777777781</v>
      </c>
    </row>
    <row r="243" spans="1:24" ht="13.9" customHeight="1" x14ac:dyDescent="0.2">
      <c r="A243" s="10">
        <v>51025080</v>
      </c>
      <c r="B243" s="21" t="s">
        <v>1142</v>
      </c>
      <c r="C243" s="21" t="s">
        <v>1408</v>
      </c>
      <c r="D243" s="21" t="s">
        <v>1409</v>
      </c>
      <c r="E243" s="21" t="s">
        <v>77</v>
      </c>
      <c r="F243" s="21">
        <v>7</v>
      </c>
      <c r="G243" s="21">
        <v>1010</v>
      </c>
      <c r="H243" s="42">
        <v>-78.092500000000001</v>
      </c>
      <c r="I243" s="43">
        <v>1.2483333299999999</v>
      </c>
      <c r="J243" s="22">
        <v>20.475386806457859</v>
      </c>
      <c r="K243" s="23">
        <v>20.620165080751711</v>
      </c>
      <c r="L243" s="23">
        <v>20.84764208590574</v>
      </c>
      <c r="M243" s="23">
        <v>20.889059464988438</v>
      </c>
      <c r="N243" s="23">
        <v>20.82308476579913</v>
      </c>
      <c r="O243" s="23">
        <v>20.503094156138278</v>
      </c>
      <c r="P243" s="23">
        <v>20.431868315231451</v>
      </c>
      <c r="Q243" s="23">
        <v>20.488442983005779</v>
      </c>
      <c r="R243" s="23">
        <v>20.356103869187631</v>
      </c>
      <c r="S243" s="23">
        <v>20.355818909403641</v>
      </c>
      <c r="T243" s="23">
        <v>20.244545962587129</v>
      </c>
      <c r="U243" s="23">
        <v>20.209562005247282</v>
      </c>
      <c r="V243" s="38">
        <v>20.520397867058669</v>
      </c>
      <c r="W243" s="41">
        <v>222</v>
      </c>
      <c r="X243" s="24">
        <v>0.92500000000000004</v>
      </c>
    </row>
    <row r="244" spans="1:24" ht="13.9" customHeight="1" x14ac:dyDescent="0.2">
      <c r="A244" s="10">
        <v>52065020</v>
      </c>
      <c r="B244" s="35" t="s">
        <v>1134</v>
      </c>
      <c r="C244" s="35" t="s">
        <v>1409</v>
      </c>
      <c r="D244" s="35" t="s">
        <v>1409</v>
      </c>
      <c r="E244" s="35" t="s">
        <v>77</v>
      </c>
      <c r="F244" s="35">
        <v>7</v>
      </c>
      <c r="G244" s="35">
        <v>32</v>
      </c>
      <c r="H244" s="36">
        <v>-78.14</v>
      </c>
      <c r="I244" s="37">
        <v>1.67</v>
      </c>
      <c r="J244" s="22">
        <v>26.02754807424445</v>
      </c>
      <c r="K244" s="23">
        <v>26.10999323118169</v>
      </c>
      <c r="L244" s="23">
        <v>26.315064192920602</v>
      </c>
      <c r="M244" s="23">
        <v>26.294608869409821</v>
      </c>
      <c r="N244" s="23">
        <v>26.198077803271001</v>
      </c>
      <c r="O244" s="23">
        <v>26.01982749071415</v>
      </c>
      <c r="P244" s="23">
        <v>25.96275161224818</v>
      </c>
      <c r="Q244" s="23">
        <v>26.061178052365229</v>
      </c>
      <c r="R244" s="23">
        <v>25.867980134937302</v>
      </c>
      <c r="S244" s="23">
        <v>25.822036829535531</v>
      </c>
      <c r="T244" s="23">
        <v>25.827025383141759</v>
      </c>
      <c r="U244" s="23">
        <v>25.8890540219085</v>
      </c>
      <c r="V244" s="38">
        <v>26.032928807989851</v>
      </c>
      <c r="W244" s="41">
        <v>206</v>
      </c>
      <c r="X244" s="24">
        <v>0.85833333333333328</v>
      </c>
    </row>
    <row r="245" spans="1:24" ht="13.9" customHeight="1" x14ac:dyDescent="0.2">
      <c r="A245" s="10">
        <v>52045020</v>
      </c>
      <c r="B245" s="21" t="s">
        <v>1130</v>
      </c>
      <c r="C245" s="21" t="s">
        <v>76</v>
      </c>
      <c r="D245" s="21" t="s">
        <v>78</v>
      </c>
      <c r="E245" s="21" t="s">
        <v>77</v>
      </c>
      <c r="F245" s="21">
        <v>7</v>
      </c>
      <c r="G245" s="21">
        <v>1796</v>
      </c>
      <c r="H245" s="42">
        <v>-77.290861110000009</v>
      </c>
      <c r="I245" s="43">
        <v>1.39408333</v>
      </c>
      <c r="J245" s="22">
        <v>18.65487217144112</v>
      </c>
      <c r="K245" s="23">
        <v>18.828594808153799</v>
      </c>
      <c r="L245" s="23">
        <v>19.01311048382189</v>
      </c>
      <c r="M245" s="23">
        <v>19.14475420283053</v>
      </c>
      <c r="N245" s="23">
        <v>19.290002921967101</v>
      </c>
      <c r="O245" s="23">
        <v>19.57355409596785</v>
      </c>
      <c r="P245" s="23">
        <v>19.9334244562022</v>
      </c>
      <c r="Q245" s="23">
        <v>20.318073144829391</v>
      </c>
      <c r="R245" s="23">
        <v>19.994578515905641</v>
      </c>
      <c r="S245" s="23">
        <v>18.986103909450769</v>
      </c>
      <c r="T245" s="23">
        <v>18.324764755025392</v>
      </c>
      <c r="U245" s="23">
        <v>18.419146528234911</v>
      </c>
      <c r="V245" s="38">
        <v>19.20674833281921</v>
      </c>
      <c r="W245" s="41">
        <v>331</v>
      </c>
      <c r="X245" s="24">
        <v>0.9194444444444444</v>
      </c>
    </row>
    <row r="246" spans="1:24" ht="13.9" customHeight="1" x14ac:dyDescent="0.2">
      <c r="A246" s="10">
        <v>52055030</v>
      </c>
      <c r="B246" s="35" t="s">
        <v>1132</v>
      </c>
      <c r="C246" s="35" t="s">
        <v>286</v>
      </c>
      <c r="D246" s="35" t="s">
        <v>287</v>
      </c>
      <c r="E246" s="35" t="s">
        <v>77</v>
      </c>
      <c r="F246" s="35">
        <v>7</v>
      </c>
      <c r="G246" s="35">
        <v>1493</v>
      </c>
      <c r="H246" s="36">
        <v>-77.465111110000009</v>
      </c>
      <c r="I246" s="37">
        <v>1.18436111</v>
      </c>
      <c r="J246" s="44">
        <v>19.735922489195669</v>
      </c>
      <c r="K246" s="45">
        <v>19.855155768190851</v>
      </c>
      <c r="L246" s="45">
        <v>19.964961829245109</v>
      </c>
      <c r="M246" s="45">
        <v>20.03677433596453</v>
      </c>
      <c r="N246" s="45">
        <v>20.083293163722551</v>
      </c>
      <c r="O246" s="45">
        <v>20.25698845902609</v>
      </c>
      <c r="P246" s="45">
        <v>20.789800216354749</v>
      </c>
      <c r="Q246" s="45">
        <v>21.177843221503611</v>
      </c>
      <c r="R246" s="45">
        <v>21.055600007286738</v>
      </c>
      <c r="S246" s="45">
        <v>20.285381058186829</v>
      </c>
      <c r="T246" s="45">
        <v>19.766823343132199</v>
      </c>
      <c r="U246" s="45">
        <v>19.622481316044912</v>
      </c>
      <c r="V246" s="38">
        <v>20.21925210065449</v>
      </c>
      <c r="W246" s="41">
        <v>318</v>
      </c>
      <c r="X246" s="24">
        <v>0.8833333333333333</v>
      </c>
    </row>
    <row r="247" spans="1:24" ht="13.9" customHeight="1" x14ac:dyDescent="0.2">
      <c r="A247" s="10">
        <v>52055200</v>
      </c>
      <c r="B247" s="21" t="s">
        <v>1132</v>
      </c>
      <c r="C247" s="21" t="s">
        <v>292</v>
      </c>
      <c r="D247" s="21" t="s">
        <v>292</v>
      </c>
      <c r="E247" s="21" t="s">
        <v>77</v>
      </c>
      <c r="F247" s="21">
        <v>7</v>
      </c>
      <c r="G247" s="21">
        <v>2181</v>
      </c>
      <c r="H247" s="42">
        <v>-77.445805560000011</v>
      </c>
      <c r="I247" s="43">
        <v>1.0042222199999999</v>
      </c>
      <c r="J247" s="22">
        <v>15.43271060437522</v>
      </c>
      <c r="K247" s="23">
        <v>15.46256431308154</v>
      </c>
      <c r="L247" s="23">
        <v>15.728545698924719</v>
      </c>
      <c r="M247" s="23">
        <v>15.894236590038309</v>
      </c>
      <c r="N247" s="23">
        <v>15.89043010752688</v>
      </c>
      <c r="O247" s="23">
        <v>15.72678799489143</v>
      </c>
      <c r="P247" s="23">
        <v>15.594350571769921</v>
      </c>
      <c r="Q247" s="23">
        <v>15.718876344086</v>
      </c>
      <c r="R247" s="23">
        <v>15.86800396825396</v>
      </c>
      <c r="S247" s="23">
        <v>15.717934093437149</v>
      </c>
      <c r="T247" s="23">
        <v>15.60359829059828</v>
      </c>
      <c r="U247" s="23">
        <v>15.426841397849451</v>
      </c>
      <c r="V247" s="38">
        <v>15.672073331236071</v>
      </c>
      <c r="W247" s="41">
        <v>119</v>
      </c>
      <c r="X247" s="24">
        <v>0.9916666666666667</v>
      </c>
    </row>
    <row r="248" spans="1:24" ht="13.9" customHeight="1" x14ac:dyDescent="0.2">
      <c r="A248" s="10">
        <v>52055210</v>
      </c>
      <c r="B248" s="21" t="s">
        <v>1142</v>
      </c>
      <c r="C248" s="21" t="s">
        <v>1410</v>
      </c>
      <c r="D248" s="21" t="s">
        <v>270</v>
      </c>
      <c r="E248" s="21" t="s">
        <v>77</v>
      </c>
      <c r="F248" s="21">
        <v>7</v>
      </c>
      <c r="G248" s="21">
        <v>2820</v>
      </c>
      <c r="H248" s="42">
        <v>-77.278805560000009</v>
      </c>
      <c r="I248" s="43">
        <v>1.1599999999999999</v>
      </c>
      <c r="J248" s="22">
        <v>12.576979235599801</v>
      </c>
      <c r="K248" s="23">
        <v>12.819018570806749</v>
      </c>
      <c r="L248" s="23">
        <v>12.96419856332872</v>
      </c>
      <c r="M248" s="23">
        <v>13.051035139573051</v>
      </c>
      <c r="N248" s="23">
        <v>13.10260599347022</v>
      </c>
      <c r="O248" s="23">
        <v>12.531647649923491</v>
      </c>
      <c r="P248" s="23">
        <v>12.014029396838049</v>
      </c>
      <c r="Q248" s="23">
        <v>11.969387238873461</v>
      </c>
      <c r="R248" s="23">
        <v>12.41555836002585</v>
      </c>
      <c r="S248" s="23">
        <v>12.760684905622311</v>
      </c>
      <c r="T248" s="23">
        <v>12.72953696101683</v>
      </c>
      <c r="U248" s="23">
        <v>12.63569608755577</v>
      </c>
      <c r="V248" s="38">
        <v>12.63086484188619</v>
      </c>
      <c r="W248" s="41">
        <v>308</v>
      </c>
      <c r="X248" s="24">
        <v>0.85555555555555551</v>
      </c>
    </row>
    <row r="249" spans="1:24" ht="13.9" customHeight="1" x14ac:dyDescent="0.2">
      <c r="A249" s="10">
        <v>47015100</v>
      </c>
      <c r="B249" s="35" t="s">
        <v>1142</v>
      </c>
      <c r="C249" s="35" t="s">
        <v>1411</v>
      </c>
      <c r="D249" s="35" t="s">
        <v>270</v>
      </c>
      <c r="E249" s="35" t="s">
        <v>77</v>
      </c>
      <c r="F249" s="35">
        <v>7</v>
      </c>
      <c r="G249" s="35">
        <v>2830</v>
      </c>
      <c r="H249" s="36">
        <v>-77.161472220000007</v>
      </c>
      <c r="I249" s="37">
        <v>1.1599444400000001</v>
      </c>
      <c r="J249" s="22">
        <v>12.021036880151909</v>
      </c>
      <c r="K249" s="23">
        <v>12.157270449100411</v>
      </c>
      <c r="L249" s="23">
        <v>12.129824539822829</v>
      </c>
      <c r="M249" s="23">
        <v>12.14871945439419</v>
      </c>
      <c r="N249" s="23">
        <v>12.039454527756689</v>
      </c>
      <c r="O249" s="23">
        <v>11.31622892507302</v>
      </c>
      <c r="P249" s="23">
        <v>10.712446216063739</v>
      </c>
      <c r="Q249" s="23">
        <v>10.651018477594549</v>
      </c>
      <c r="R249" s="23">
        <v>11.071363212780239</v>
      </c>
      <c r="S249" s="23">
        <v>11.806048918509131</v>
      </c>
      <c r="T249" s="23">
        <v>12.39814998468596</v>
      </c>
      <c r="U249" s="23">
        <v>12.23547896935286</v>
      </c>
      <c r="V249" s="38">
        <v>11.7239200462738</v>
      </c>
      <c r="W249" s="41">
        <v>323</v>
      </c>
      <c r="X249" s="24">
        <v>0.89722222222222225</v>
      </c>
    </row>
    <row r="250" spans="1:24" ht="13.9" customHeight="1" x14ac:dyDescent="0.2">
      <c r="A250" s="10">
        <v>52045010</v>
      </c>
      <c r="B250" s="21" t="s">
        <v>1140</v>
      </c>
      <c r="C250" s="21" t="s">
        <v>281</v>
      </c>
      <c r="D250" s="21" t="s">
        <v>270</v>
      </c>
      <c r="E250" s="21" t="s">
        <v>77</v>
      </c>
      <c r="F250" s="21">
        <v>7</v>
      </c>
      <c r="G250" s="21">
        <v>2710</v>
      </c>
      <c r="H250" s="42">
        <v>-77.303083329999993</v>
      </c>
      <c r="I250" s="43">
        <v>1.1982222199999999</v>
      </c>
      <c r="J250" s="22">
        <v>12.88100583836969</v>
      </c>
      <c r="K250" s="23">
        <v>13.18202402964646</v>
      </c>
      <c r="L250" s="23">
        <v>13.27629447202724</v>
      </c>
      <c r="M250" s="23">
        <v>13.43316584771715</v>
      </c>
      <c r="N250" s="23">
        <v>13.500610319665309</v>
      </c>
      <c r="O250" s="23">
        <v>13.083960493861699</v>
      </c>
      <c r="P250" s="23">
        <v>12.63533977465384</v>
      </c>
      <c r="Q250" s="23">
        <v>12.632064451040261</v>
      </c>
      <c r="R250" s="23">
        <v>13.069584214343539</v>
      </c>
      <c r="S250" s="23">
        <v>13.13826330396255</v>
      </c>
      <c r="T250" s="23">
        <v>12.97239785298512</v>
      </c>
      <c r="U250" s="23">
        <v>12.994803964619679</v>
      </c>
      <c r="V250" s="38">
        <v>13.066626213574381</v>
      </c>
      <c r="W250" s="41">
        <v>292</v>
      </c>
      <c r="X250" s="24">
        <v>0.81111111111111112</v>
      </c>
    </row>
    <row r="251" spans="1:24" ht="13.9" customHeight="1" x14ac:dyDescent="0.2">
      <c r="A251" s="10">
        <v>47015080</v>
      </c>
      <c r="B251" s="21" t="s">
        <v>1132</v>
      </c>
      <c r="C251" s="21" t="s">
        <v>267</v>
      </c>
      <c r="D251" s="21" t="s">
        <v>268</v>
      </c>
      <c r="E251" s="21" t="s">
        <v>77</v>
      </c>
      <c r="F251" s="21">
        <v>7</v>
      </c>
      <c r="G251" s="21">
        <v>1776</v>
      </c>
      <c r="H251" s="42">
        <v>-77.303611110000006</v>
      </c>
      <c r="I251" s="43">
        <v>0.80491667000000011</v>
      </c>
      <c r="J251" s="22">
        <v>17.226242418021329</v>
      </c>
      <c r="K251" s="23">
        <v>17.356129993168651</v>
      </c>
      <c r="L251" s="23">
        <v>17.37005755585913</v>
      </c>
      <c r="M251" s="23">
        <v>17.34801975193351</v>
      </c>
      <c r="N251" s="23">
        <v>17.143132561656159</v>
      </c>
      <c r="O251" s="23">
        <v>16.473870415982471</v>
      </c>
      <c r="P251" s="23">
        <v>15.951443885824309</v>
      </c>
      <c r="Q251" s="23">
        <v>16.28602908601345</v>
      </c>
      <c r="R251" s="23">
        <v>16.896553402427049</v>
      </c>
      <c r="S251" s="23">
        <v>17.402636498767819</v>
      </c>
      <c r="T251" s="23">
        <v>17.634926289634809</v>
      </c>
      <c r="U251" s="23">
        <v>17.40794638617756</v>
      </c>
      <c r="V251" s="38">
        <v>17.041415687122189</v>
      </c>
      <c r="W251" s="41">
        <v>292</v>
      </c>
      <c r="X251" s="24">
        <v>0.81111111111111112</v>
      </c>
    </row>
    <row r="252" spans="1:24" ht="13.9" customHeight="1" x14ac:dyDescent="0.2">
      <c r="A252" s="10">
        <v>52045090</v>
      </c>
      <c r="B252" s="21" t="s">
        <v>1132</v>
      </c>
      <c r="C252" s="21" t="s">
        <v>1412</v>
      </c>
      <c r="D252" s="21" t="s">
        <v>285</v>
      </c>
      <c r="E252" s="21" t="s">
        <v>77</v>
      </c>
      <c r="F252" s="21">
        <v>7</v>
      </c>
      <c r="G252" s="21">
        <v>3141</v>
      </c>
      <c r="H252" s="42">
        <v>-77.629583329999988</v>
      </c>
      <c r="I252" s="43">
        <v>0.93263889000000011</v>
      </c>
      <c r="J252" s="22">
        <v>12.408384536610329</v>
      </c>
      <c r="K252" s="23">
        <v>12.206054212532161</v>
      </c>
      <c r="L252" s="23">
        <v>12.36841397849461</v>
      </c>
      <c r="M252" s="23">
        <v>12.27607598978287</v>
      </c>
      <c r="N252" s="23">
        <v>12.25324771007565</v>
      </c>
      <c r="O252" s="23">
        <v>11.484740695128609</v>
      </c>
      <c r="P252" s="23">
        <v>10.85765007415646</v>
      </c>
      <c r="Q252" s="23">
        <v>10.862936379928311</v>
      </c>
      <c r="R252" s="23">
        <v>11.35006818181817</v>
      </c>
      <c r="S252" s="23">
        <v>12.221172043010739</v>
      </c>
      <c r="T252" s="23">
        <v>12.67317901234566</v>
      </c>
      <c r="U252" s="23">
        <v>12.18847132616485</v>
      </c>
      <c r="V252" s="38">
        <v>11.929199511670699</v>
      </c>
      <c r="W252" s="41">
        <v>116</v>
      </c>
      <c r="X252" s="24">
        <v>0.97</v>
      </c>
    </row>
    <row r="253" spans="1:24" ht="13.9" customHeight="1" x14ac:dyDescent="0.2">
      <c r="A253" s="10">
        <v>52055060</v>
      </c>
      <c r="B253" s="21" t="s">
        <v>1132</v>
      </c>
      <c r="C253" s="21" t="s">
        <v>288</v>
      </c>
      <c r="D253" s="21" t="s">
        <v>289</v>
      </c>
      <c r="E253" s="21" t="s">
        <v>77</v>
      </c>
      <c r="F253" s="21">
        <v>7</v>
      </c>
      <c r="G253" s="21">
        <v>1500</v>
      </c>
      <c r="H253" s="42">
        <v>-77.583055560000005</v>
      </c>
      <c r="I253" s="43">
        <v>1.37355556</v>
      </c>
      <c r="J253" s="22">
        <v>19.77472122396204</v>
      </c>
      <c r="K253" s="23">
        <v>19.821865195776201</v>
      </c>
      <c r="L253" s="23">
        <v>19.896344473180029</v>
      </c>
      <c r="M253" s="23">
        <v>19.916575692275739</v>
      </c>
      <c r="N253" s="23">
        <v>19.95303092664852</v>
      </c>
      <c r="O253" s="23">
        <v>19.886477891639121</v>
      </c>
      <c r="P253" s="23">
        <v>20.010221097348399</v>
      </c>
      <c r="Q253" s="23">
        <v>20.235550356930549</v>
      </c>
      <c r="R253" s="23">
        <v>20.212549364462841</v>
      </c>
      <c r="S253" s="23">
        <v>19.995544690623731</v>
      </c>
      <c r="T253" s="23">
        <v>19.746692095420531</v>
      </c>
      <c r="U253" s="23">
        <v>19.725389504211019</v>
      </c>
      <c r="V253" s="38">
        <v>19.9312468760399</v>
      </c>
      <c r="W253" s="41">
        <v>331</v>
      </c>
      <c r="X253" s="24">
        <v>0.9194444444444444</v>
      </c>
    </row>
    <row r="254" spans="1:24" ht="13.9" customHeight="1" x14ac:dyDescent="0.2">
      <c r="A254" s="10">
        <v>52045030</v>
      </c>
      <c r="B254" s="21" t="s">
        <v>1132</v>
      </c>
      <c r="C254" s="21" t="s">
        <v>282</v>
      </c>
      <c r="D254" s="21" t="s">
        <v>1413</v>
      </c>
      <c r="E254" s="21" t="s">
        <v>77</v>
      </c>
      <c r="F254" s="21">
        <v>7</v>
      </c>
      <c r="G254" s="21">
        <v>2190</v>
      </c>
      <c r="H254" s="42">
        <v>-77.032611110000005</v>
      </c>
      <c r="I254" s="43">
        <v>1.5387222199999999</v>
      </c>
      <c r="J254" s="22">
        <v>16.01681023721304</v>
      </c>
      <c r="K254" s="23">
        <v>16.1386166331997</v>
      </c>
      <c r="L254" s="23">
        <v>16.163775925654502</v>
      </c>
      <c r="M254" s="23">
        <v>16.35471881054</v>
      </c>
      <c r="N254" s="23">
        <v>16.318002773848189</v>
      </c>
      <c r="O254" s="23">
        <v>16.013235716797681</v>
      </c>
      <c r="P254" s="23">
        <v>15.582178842383669</v>
      </c>
      <c r="Q254" s="23">
        <v>15.77617103004156</v>
      </c>
      <c r="R254" s="23">
        <v>16.153236104678619</v>
      </c>
      <c r="S254" s="23">
        <v>16.123804262864379</v>
      </c>
      <c r="T254" s="23">
        <v>15.84093941945974</v>
      </c>
      <c r="U254" s="23">
        <v>15.82944151945857</v>
      </c>
      <c r="V254" s="38">
        <v>16.025910939678301</v>
      </c>
      <c r="W254" s="41">
        <v>317</v>
      </c>
      <c r="X254" s="24">
        <v>0.88055555555555554</v>
      </c>
    </row>
    <row r="255" spans="1:24" ht="13.9" customHeight="1" x14ac:dyDescent="0.2">
      <c r="A255" s="10">
        <v>52045040</v>
      </c>
      <c r="B255" s="21" t="s">
        <v>1132</v>
      </c>
      <c r="C255" s="21" t="s">
        <v>283</v>
      </c>
      <c r="D255" s="21" t="s">
        <v>283</v>
      </c>
      <c r="E255" s="21" t="s">
        <v>77</v>
      </c>
      <c r="F255" s="21">
        <v>7</v>
      </c>
      <c r="G255" s="21">
        <v>1875</v>
      </c>
      <c r="H255" s="42">
        <v>-77.267499999999998</v>
      </c>
      <c r="I255" s="43">
        <v>1.54916667</v>
      </c>
      <c r="J255" s="22">
        <v>17.604806463015919</v>
      </c>
      <c r="K255" s="23">
        <v>17.754345804868791</v>
      </c>
      <c r="L255" s="23">
        <v>17.887582517287441</v>
      </c>
      <c r="M255" s="23">
        <v>17.99666770316324</v>
      </c>
      <c r="N255" s="23">
        <v>18.09204972605059</v>
      </c>
      <c r="O255" s="23">
        <v>18.265195804875329</v>
      </c>
      <c r="P255" s="23">
        <v>18.681880637405129</v>
      </c>
      <c r="Q255" s="23">
        <v>19.08404124452408</v>
      </c>
      <c r="R255" s="23">
        <v>18.508045822497071</v>
      </c>
      <c r="S255" s="23">
        <v>17.803425611943009</v>
      </c>
      <c r="T255" s="23">
        <v>17.254721249706769</v>
      </c>
      <c r="U255" s="23">
        <v>17.380696067501201</v>
      </c>
      <c r="V255" s="38">
        <v>18.026121554403211</v>
      </c>
      <c r="W255" s="41">
        <v>334</v>
      </c>
      <c r="X255" s="24">
        <v>0.92777777777777781</v>
      </c>
    </row>
    <row r="256" spans="1:24" ht="13.9" customHeight="1" x14ac:dyDescent="0.2">
      <c r="A256" s="10">
        <v>52055090</v>
      </c>
      <c r="B256" s="21" t="s">
        <v>1142</v>
      </c>
      <c r="C256" s="21" t="s">
        <v>290</v>
      </c>
      <c r="D256" s="21" t="s">
        <v>291</v>
      </c>
      <c r="E256" s="21" t="s">
        <v>77</v>
      </c>
      <c r="F256" s="21">
        <v>7</v>
      </c>
      <c r="G256" s="21">
        <v>2800</v>
      </c>
      <c r="H256" s="42">
        <v>-77.38936111000001</v>
      </c>
      <c r="I256" s="43">
        <v>1.10758333</v>
      </c>
      <c r="J256" s="22">
        <v>13.131543714235701</v>
      </c>
      <c r="K256" s="23">
        <v>13.150338148759561</v>
      </c>
      <c r="L256" s="23">
        <v>13.255669402771041</v>
      </c>
      <c r="M256" s="23">
        <v>13.34068003663003</v>
      </c>
      <c r="N256" s="23">
        <v>13.34762962706418</v>
      </c>
      <c r="O256" s="23">
        <v>13.13113991431679</v>
      </c>
      <c r="P256" s="23">
        <v>12.904217772834009</v>
      </c>
      <c r="Q256" s="23">
        <v>12.97471752858849</v>
      </c>
      <c r="R256" s="23">
        <v>13.24473771858926</v>
      </c>
      <c r="S256" s="23">
        <v>13.25229822156893</v>
      </c>
      <c r="T256" s="23">
        <v>13.017898610560611</v>
      </c>
      <c r="U256" s="23">
        <v>13.05996781902415</v>
      </c>
      <c r="V256" s="38">
        <v>13.15090320957856</v>
      </c>
      <c r="W256" s="41">
        <v>330</v>
      </c>
      <c r="X256" s="24">
        <v>0.91666666666666663</v>
      </c>
    </row>
    <row r="257" spans="1:24" ht="13.9" customHeight="1" x14ac:dyDescent="0.2">
      <c r="A257" s="10">
        <v>51035020</v>
      </c>
      <c r="B257" s="35" t="s">
        <v>1142</v>
      </c>
      <c r="C257" s="11" t="s">
        <v>1414</v>
      </c>
      <c r="D257" s="35" t="s">
        <v>459</v>
      </c>
      <c r="E257" s="35" t="s">
        <v>77</v>
      </c>
      <c r="F257" s="35">
        <v>7</v>
      </c>
      <c r="G257" s="35">
        <v>1</v>
      </c>
      <c r="H257" s="36">
        <v>-78.73</v>
      </c>
      <c r="I257" s="37">
        <v>1.81916667</v>
      </c>
      <c r="J257" s="44">
        <v>25.7511790905385</v>
      </c>
      <c r="K257" s="45">
        <v>26.126298038223329</v>
      </c>
      <c r="L257" s="45">
        <v>26.376568954752901</v>
      </c>
      <c r="M257" s="45">
        <v>26.476776625150421</v>
      </c>
      <c r="N257" s="45">
        <v>26.383328977703361</v>
      </c>
      <c r="O257" s="45">
        <v>26.09469667670912</v>
      </c>
      <c r="P257" s="45">
        <v>25.922400513866311</v>
      </c>
      <c r="Q257" s="45">
        <v>25.907106395273239</v>
      </c>
      <c r="R257" s="45">
        <v>25.807929550849561</v>
      </c>
      <c r="S257" s="45">
        <v>25.805355312487119</v>
      </c>
      <c r="T257" s="45">
        <v>25.73002287468184</v>
      </c>
      <c r="U257" s="45">
        <v>25.682596388546699</v>
      </c>
      <c r="V257" s="38">
        <v>26.005354949898528</v>
      </c>
      <c r="W257" s="41">
        <v>210</v>
      </c>
      <c r="X257" s="24">
        <v>0.875</v>
      </c>
    </row>
    <row r="258" spans="1:24" ht="13.9" customHeight="1" x14ac:dyDescent="0.2">
      <c r="A258" s="10">
        <v>51025090</v>
      </c>
      <c r="B258" s="21" t="s">
        <v>1142</v>
      </c>
      <c r="C258" s="21" t="s">
        <v>1415</v>
      </c>
      <c r="D258" s="21" t="s">
        <v>459</v>
      </c>
      <c r="E258" s="21" t="s">
        <v>77</v>
      </c>
      <c r="F258" s="21">
        <v>7</v>
      </c>
      <c r="G258" s="21">
        <v>16</v>
      </c>
      <c r="H258" s="42">
        <v>-78.695583329999991</v>
      </c>
      <c r="I258" s="43">
        <v>1.5501944400000001</v>
      </c>
      <c r="J258" s="22">
        <v>26.111255472198891</v>
      </c>
      <c r="K258" s="23">
        <v>26.301370284302731</v>
      </c>
      <c r="L258" s="23">
        <v>26.58170394087745</v>
      </c>
      <c r="M258" s="23">
        <v>26.670105837648919</v>
      </c>
      <c r="N258" s="23">
        <v>26.394768380919231</v>
      </c>
      <c r="O258" s="23">
        <v>26.055089587210169</v>
      </c>
      <c r="P258" s="23">
        <v>25.854111592301919</v>
      </c>
      <c r="Q258" s="23">
        <v>25.781439715538959</v>
      </c>
      <c r="R258" s="23">
        <v>25.724228587985191</v>
      </c>
      <c r="S258" s="23">
        <v>25.675025997066079</v>
      </c>
      <c r="T258" s="23">
        <v>25.56517181732697</v>
      </c>
      <c r="U258" s="23">
        <v>25.74180461663844</v>
      </c>
      <c r="V258" s="38">
        <v>26.03800631916792</v>
      </c>
      <c r="W258" s="41">
        <v>308</v>
      </c>
      <c r="X258" s="24">
        <v>0.85555555555555551</v>
      </c>
    </row>
    <row r="259" spans="1:24" ht="13.9" customHeight="1" x14ac:dyDescent="0.2">
      <c r="A259" s="10">
        <v>52055220</v>
      </c>
      <c r="B259" s="21" t="s">
        <v>1142</v>
      </c>
      <c r="C259" s="21" t="s">
        <v>1416</v>
      </c>
      <c r="D259" s="21" t="s">
        <v>295</v>
      </c>
      <c r="E259" s="21" t="s">
        <v>77</v>
      </c>
      <c r="F259" s="21">
        <v>7</v>
      </c>
      <c r="G259" s="21">
        <v>3120</v>
      </c>
      <c r="H259" s="42">
        <v>-77.636888889999994</v>
      </c>
      <c r="I259" s="43">
        <v>1.07061111</v>
      </c>
      <c r="J259" s="22">
        <v>11.159196822868269</v>
      </c>
      <c r="K259" s="23">
        <v>11.273373983343641</v>
      </c>
      <c r="L259" s="23">
        <v>11.351350280440929</v>
      </c>
      <c r="M259" s="23">
        <v>11.48419971972141</v>
      </c>
      <c r="N259" s="23">
        <v>11.483169563517929</v>
      </c>
      <c r="O259" s="23">
        <v>11.042728894173599</v>
      </c>
      <c r="P259" s="23">
        <v>10.528985976481801</v>
      </c>
      <c r="Q259" s="23">
        <v>10.49248004916649</v>
      </c>
      <c r="R259" s="23">
        <v>10.878836012622729</v>
      </c>
      <c r="S259" s="23">
        <v>11.19315959344102</v>
      </c>
      <c r="T259" s="23">
        <v>11.28994698907414</v>
      </c>
      <c r="U259" s="23">
        <v>11.291331812439051</v>
      </c>
      <c r="V259" s="38">
        <v>11.122396641440909</v>
      </c>
      <c r="W259" s="41">
        <v>331</v>
      </c>
      <c r="X259" s="24">
        <v>0.9194444444444444</v>
      </c>
    </row>
    <row r="260" spans="1:24" ht="13.9" customHeight="1" x14ac:dyDescent="0.2">
      <c r="A260" s="10">
        <v>16055040</v>
      </c>
      <c r="B260" s="21" t="s">
        <v>1142</v>
      </c>
      <c r="C260" s="21" t="s">
        <v>1417</v>
      </c>
      <c r="D260" s="21" t="s">
        <v>311</v>
      </c>
      <c r="E260" s="21" t="s">
        <v>49</v>
      </c>
      <c r="F260" s="21">
        <v>8</v>
      </c>
      <c r="G260" s="21">
        <v>1430</v>
      </c>
      <c r="H260" s="42">
        <v>-73.223055560000006</v>
      </c>
      <c r="I260" s="43">
        <v>8.0872222199999992</v>
      </c>
      <c r="J260" s="22">
        <v>20.359176573944609</v>
      </c>
      <c r="K260" s="23">
        <v>20.772661390304009</v>
      </c>
      <c r="L260" s="23">
        <v>21.311766664040832</v>
      </c>
      <c r="M260" s="23">
        <v>21.540229392308291</v>
      </c>
      <c r="N260" s="23">
        <v>21.664109896962369</v>
      </c>
      <c r="O260" s="23">
        <v>21.650590557151951</v>
      </c>
      <c r="P260" s="23">
        <v>21.81258727862064</v>
      </c>
      <c r="Q260" s="23">
        <v>21.718227316119769</v>
      </c>
      <c r="R260" s="23">
        <v>21.410009141056261</v>
      </c>
      <c r="S260" s="23">
        <v>21.245281015509999</v>
      </c>
      <c r="T260" s="23">
        <v>21.019200931457942</v>
      </c>
      <c r="U260" s="23">
        <v>20.548807009912672</v>
      </c>
      <c r="V260" s="38">
        <v>21.254387263949109</v>
      </c>
      <c r="W260" s="41">
        <v>301</v>
      </c>
      <c r="X260" s="24">
        <v>0.83611111111111114</v>
      </c>
    </row>
    <row r="261" spans="1:24" ht="13.9" customHeight="1" x14ac:dyDescent="0.2">
      <c r="A261" s="10">
        <v>23195180</v>
      </c>
      <c r="B261" s="35" t="s">
        <v>1132</v>
      </c>
      <c r="C261" s="35" t="s">
        <v>1418</v>
      </c>
      <c r="D261" s="35" t="s">
        <v>326</v>
      </c>
      <c r="E261" s="35" t="s">
        <v>49</v>
      </c>
      <c r="F261" s="35">
        <v>8</v>
      </c>
      <c r="G261" s="35">
        <v>1882</v>
      </c>
      <c r="H261" s="36">
        <v>-73.051666669999989</v>
      </c>
      <c r="I261" s="37">
        <v>7.7352777799999997</v>
      </c>
      <c r="J261" s="22">
        <v>16.704765676096901</v>
      </c>
      <c r="K261" s="23">
        <v>17.20137530750203</v>
      </c>
      <c r="L261" s="23">
        <v>17.434424894220349</v>
      </c>
      <c r="M261" s="23">
        <v>17.618909464933921</v>
      </c>
      <c r="N261" s="23">
        <v>17.781930781182709</v>
      </c>
      <c r="O261" s="23">
        <v>17.69582433352512</v>
      </c>
      <c r="P261" s="23">
        <v>17.55988006564905</v>
      </c>
      <c r="Q261" s="23">
        <v>17.518211901578969</v>
      </c>
      <c r="R261" s="23">
        <v>17.288778054313081</v>
      </c>
      <c r="S261" s="23">
        <v>17.144719156195411</v>
      </c>
      <c r="T261" s="23">
        <v>17.05134403112849</v>
      </c>
      <c r="U261" s="23">
        <v>16.888284693238319</v>
      </c>
      <c r="V261" s="38">
        <v>17.32403736329703</v>
      </c>
      <c r="W261" s="41">
        <v>312</v>
      </c>
      <c r="X261" s="24">
        <v>0.8666666666666667</v>
      </c>
    </row>
    <row r="262" spans="1:24" ht="13.9" customHeight="1" x14ac:dyDescent="0.2">
      <c r="A262" s="10">
        <v>16055090</v>
      </c>
      <c r="B262" s="21" t="s">
        <v>1142</v>
      </c>
      <c r="C262" s="21" t="s">
        <v>1419</v>
      </c>
      <c r="D262" s="21" t="s">
        <v>1420</v>
      </c>
      <c r="E262" s="21" t="s">
        <v>49</v>
      </c>
      <c r="F262" s="21">
        <v>8</v>
      </c>
      <c r="G262" s="21">
        <v>1076</v>
      </c>
      <c r="H262" s="42">
        <v>-73.343888890000002</v>
      </c>
      <c r="I262" s="43">
        <v>8.4705555599999993</v>
      </c>
      <c r="J262" s="44">
        <v>20.788291805710038</v>
      </c>
      <c r="K262" s="45">
        <v>21.258828572130291</v>
      </c>
      <c r="L262" s="45">
        <v>21.784719673093552</v>
      </c>
      <c r="M262" s="45">
        <v>22.201952198503911</v>
      </c>
      <c r="N262" s="45">
        <v>22.604677196885419</v>
      </c>
      <c r="O262" s="45">
        <v>22.59567750410508</v>
      </c>
      <c r="P262" s="45">
        <v>22.479139784946231</v>
      </c>
      <c r="Q262" s="45">
        <v>22.786865406006669</v>
      </c>
      <c r="R262" s="45">
        <v>22.612673611111109</v>
      </c>
      <c r="S262" s="45">
        <v>22.269376921447101</v>
      </c>
      <c r="T262" s="45">
        <v>21.694553571428571</v>
      </c>
      <c r="U262" s="45">
        <v>21.043315779318618</v>
      </c>
      <c r="V262" s="38">
        <v>22.010006002057221</v>
      </c>
      <c r="W262" s="41">
        <v>296</v>
      </c>
      <c r="X262" s="24">
        <v>0.82222222222222219</v>
      </c>
    </row>
    <row r="263" spans="1:24" ht="13.9" customHeight="1" x14ac:dyDescent="0.2">
      <c r="A263" s="10">
        <v>16015010</v>
      </c>
      <c r="B263" s="21" t="s">
        <v>1130</v>
      </c>
      <c r="C263" s="21" t="s">
        <v>48</v>
      </c>
      <c r="D263" s="21" t="s">
        <v>50</v>
      </c>
      <c r="E263" s="21" t="s">
        <v>49</v>
      </c>
      <c r="F263" s="21">
        <v>8</v>
      </c>
      <c r="G263" s="21">
        <v>250</v>
      </c>
      <c r="H263" s="42">
        <v>-72.509166669999999</v>
      </c>
      <c r="I263" s="43">
        <v>7.9302777799999999</v>
      </c>
      <c r="J263" s="22">
        <v>25.860795698924719</v>
      </c>
      <c r="K263" s="23">
        <v>26.37533821382959</v>
      </c>
      <c r="L263" s="23">
        <v>26.745584946236551</v>
      </c>
      <c r="M263" s="23">
        <v>27.195927586206889</v>
      </c>
      <c r="N263" s="23">
        <v>27.92006451612902</v>
      </c>
      <c r="O263" s="23">
        <v>28.235871264367809</v>
      </c>
      <c r="P263" s="23">
        <v>28.235505376344079</v>
      </c>
      <c r="Q263" s="23">
        <v>28.742611827956981</v>
      </c>
      <c r="R263" s="23">
        <v>28.721184147509561</v>
      </c>
      <c r="S263" s="23">
        <v>27.673047235023031</v>
      </c>
      <c r="T263" s="23">
        <v>26.609945721583639</v>
      </c>
      <c r="U263" s="23">
        <v>25.966322804659491</v>
      </c>
      <c r="V263" s="38">
        <v>27.356849944897611</v>
      </c>
      <c r="W263" s="41">
        <v>296</v>
      </c>
      <c r="X263" s="24">
        <v>0.82222222222222219</v>
      </c>
    </row>
    <row r="264" spans="1:24" ht="13.9" customHeight="1" x14ac:dyDescent="0.2">
      <c r="A264" s="10">
        <v>16025010</v>
      </c>
      <c r="B264" s="21" t="s">
        <v>1142</v>
      </c>
      <c r="C264" s="21" t="s">
        <v>1421</v>
      </c>
      <c r="D264" s="21" t="s">
        <v>50</v>
      </c>
      <c r="E264" s="21" t="s">
        <v>49</v>
      </c>
      <c r="F264" s="21">
        <v>8</v>
      </c>
      <c r="G264" s="21">
        <v>285</v>
      </c>
      <c r="H264" s="42">
        <v>-72.566111110000008</v>
      </c>
      <c r="I264" s="43">
        <v>7.8488888899999996</v>
      </c>
      <c r="J264" s="44">
        <v>26.003385105535639</v>
      </c>
      <c r="K264" s="45">
        <v>26.520177669268531</v>
      </c>
      <c r="L264" s="45">
        <v>26.808053405444099</v>
      </c>
      <c r="M264" s="45">
        <v>27.42988351951556</v>
      </c>
      <c r="N264" s="45">
        <v>28.43972585746538</v>
      </c>
      <c r="O264" s="45">
        <v>28.730897477249069</v>
      </c>
      <c r="P264" s="45">
        <v>28.757199537797231</v>
      </c>
      <c r="Q264" s="45">
        <v>29.306317625921391</v>
      </c>
      <c r="R264" s="45">
        <v>29.357750542626871</v>
      </c>
      <c r="S264" s="45">
        <v>28.23129393152885</v>
      </c>
      <c r="T264" s="45">
        <v>26.83313043806503</v>
      </c>
      <c r="U264" s="45">
        <v>26.339932454343739</v>
      </c>
      <c r="V264" s="38">
        <v>27.72981229706345</v>
      </c>
      <c r="W264" s="41">
        <v>351</v>
      </c>
      <c r="X264" s="24">
        <v>0.97499999999999998</v>
      </c>
    </row>
    <row r="265" spans="1:24" ht="13.9" customHeight="1" x14ac:dyDescent="0.2">
      <c r="A265" s="10">
        <v>16025040</v>
      </c>
      <c r="B265" s="21" t="s">
        <v>1142</v>
      </c>
      <c r="C265" s="21" t="s">
        <v>1422</v>
      </c>
      <c r="D265" s="21" t="s">
        <v>50</v>
      </c>
      <c r="E265" s="21" t="s">
        <v>49</v>
      </c>
      <c r="F265" s="21">
        <v>8</v>
      </c>
      <c r="G265" s="21">
        <v>100</v>
      </c>
      <c r="H265" s="42">
        <v>-72.468611109999998</v>
      </c>
      <c r="I265" s="43">
        <v>8.1677777799999998</v>
      </c>
      <c r="J265" s="22">
        <v>26.73600611119333</v>
      </c>
      <c r="K265" s="23">
        <v>27.18910961082776</v>
      </c>
      <c r="L265" s="23">
        <v>27.612269781858991</v>
      </c>
      <c r="M265" s="23">
        <v>28.050000380100919</v>
      </c>
      <c r="N265" s="23">
        <v>28.586267617561099</v>
      </c>
      <c r="O265" s="23">
        <v>28.658165574764801</v>
      </c>
      <c r="P265" s="23">
        <v>28.641531230854781</v>
      </c>
      <c r="Q265" s="23">
        <v>29.17936497960693</v>
      </c>
      <c r="R265" s="23">
        <v>28.928979357144449</v>
      </c>
      <c r="S265" s="23">
        <v>28.269792366916029</v>
      </c>
      <c r="T265" s="23">
        <v>27.565485301830211</v>
      </c>
      <c r="U265" s="23">
        <v>27.067482143177799</v>
      </c>
      <c r="V265" s="38">
        <v>28.040371204653091</v>
      </c>
      <c r="W265" s="41">
        <v>308</v>
      </c>
      <c r="X265" s="24">
        <v>0.85555555555555551</v>
      </c>
    </row>
    <row r="266" spans="1:24" ht="13.9" customHeight="1" x14ac:dyDescent="0.2">
      <c r="A266" s="10">
        <v>16055060</v>
      </c>
      <c r="B266" s="21" t="s">
        <v>1132</v>
      </c>
      <c r="C266" s="21" t="s">
        <v>1423</v>
      </c>
      <c r="D266" s="21" t="s">
        <v>1423</v>
      </c>
      <c r="E266" s="21" t="s">
        <v>49</v>
      </c>
      <c r="F266" s="21">
        <v>8</v>
      </c>
      <c r="G266" s="21">
        <v>1500</v>
      </c>
      <c r="H266" s="42">
        <v>-73.234999999999999</v>
      </c>
      <c r="I266" s="43">
        <v>8.2174999999999994</v>
      </c>
      <c r="J266" s="22">
        <v>18.818699925843511</v>
      </c>
      <c r="K266" s="23">
        <v>19.429961383707809</v>
      </c>
      <c r="L266" s="23">
        <v>20.030695741692199</v>
      </c>
      <c r="M266" s="23">
        <v>20.47386571995111</v>
      </c>
      <c r="N266" s="23">
        <v>20.828505706370692</v>
      </c>
      <c r="O266" s="23">
        <v>20.869271293840239</v>
      </c>
      <c r="P266" s="23">
        <v>21.049239232560488</v>
      </c>
      <c r="Q266" s="23">
        <v>20.960330768644809</v>
      </c>
      <c r="R266" s="23">
        <v>20.419110796894302</v>
      </c>
      <c r="S266" s="23">
        <v>20.076328945065679</v>
      </c>
      <c r="T266" s="23">
        <v>19.752739277281471</v>
      </c>
      <c r="U266" s="23">
        <v>19.14158586569226</v>
      </c>
      <c r="V266" s="38">
        <v>20.154194554795382</v>
      </c>
      <c r="W266" s="41">
        <v>324</v>
      </c>
      <c r="X266" s="24">
        <v>0.9</v>
      </c>
    </row>
    <row r="267" spans="1:24" ht="13.9" customHeight="1" x14ac:dyDescent="0.2">
      <c r="A267" s="10">
        <v>16055010</v>
      </c>
      <c r="B267" s="21" t="s">
        <v>1142</v>
      </c>
      <c r="C267" s="21" t="s">
        <v>307</v>
      </c>
      <c r="D267" s="21" t="s">
        <v>308</v>
      </c>
      <c r="E267" s="21" t="s">
        <v>49</v>
      </c>
      <c r="F267" s="21">
        <v>8</v>
      </c>
      <c r="G267" s="21">
        <v>1435</v>
      </c>
      <c r="H267" s="42">
        <v>-73.357500000000002</v>
      </c>
      <c r="I267" s="43">
        <v>8.3152777800000006</v>
      </c>
      <c r="J267" s="22">
        <v>20.254852150537619</v>
      </c>
      <c r="K267" s="23">
        <v>20.723566205984309</v>
      </c>
      <c r="L267" s="23">
        <v>21.324183351872449</v>
      </c>
      <c r="M267" s="23">
        <v>21.614237922705311</v>
      </c>
      <c r="N267" s="23">
        <v>22.088769699038501</v>
      </c>
      <c r="O267" s="23">
        <v>21.733225440851001</v>
      </c>
      <c r="P267" s="23">
        <v>21.876067772952851</v>
      </c>
      <c r="Q267" s="23">
        <v>21.98128955804011</v>
      </c>
      <c r="R267" s="23">
        <v>21.503141534391531</v>
      </c>
      <c r="S267" s="23">
        <v>21.51672599184278</v>
      </c>
      <c r="T267" s="23">
        <v>21.075925925925919</v>
      </c>
      <c r="U267" s="23">
        <v>20.700608701025828</v>
      </c>
      <c r="V267" s="38">
        <v>21.366049521264021</v>
      </c>
      <c r="W267" s="41">
        <v>110</v>
      </c>
      <c r="X267" s="24">
        <v>0.91666666666666663</v>
      </c>
    </row>
    <row r="268" spans="1:24" ht="13.9" customHeight="1" x14ac:dyDescent="0.2">
      <c r="A268" s="10">
        <v>16055100</v>
      </c>
      <c r="B268" s="21" t="s">
        <v>1132</v>
      </c>
      <c r="C268" s="21" t="s">
        <v>1424</v>
      </c>
      <c r="D268" s="21" t="s">
        <v>308</v>
      </c>
      <c r="E268" s="21" t="s">
        <v>49</v>
      </c>
      <c r="F268" s="21">
        <v>8</v>
      </c>
      <c r="G268" s="21">
        <v>1150</v>
      </c>
      <c r="H268" s="42">
        <v>-73.32222222</v>
      </c>
      <c r="I268" s="43">
        <v>8.23777778</v>
      </c>
      <c r="J268" s="22">
        <v>20.375966414160519</v>
      </c>
      <c r="K268" s="23">
        <v>20.959345475536349</v>
      </c>
      <c r="L268" s="23">
        <v>21.519102823182269</v>
      </c>
      <c r="M268" s="23">
        <v>21.734824782276348</v>
      </c>
      <c r="N268" s="23">
        <v>21.993296412945579</v>
      </c>
      <c r="O268" s="23">
        <v>22.177501103867119</v>
      </c>
      <c r="P268" s="23">
        <v>22.24150811117061</v>
      </c>
      <c r="Q268" s="23">
        <v>22.143336334184731</v>
      </c>
      <c r="R268" s="23">
        <v>21.900484304189789</v>
      </c>
      <c r="S268" s="23">
        <v>21.5141724872101</v>
      </c>
      <c r="T268" s="23">
        <v>21.208544714513181</v>
      </c>
      <c r="U268" s="23">
        <v>20.67504812102608</v>
      </c>
      <c r="V268" s="38">
        <v>21.536927590355219</v>
      </c>
      <c r="W268" s="41">
        <v>319</v>
      </c>
      <c r="X268" s="24">
        <v>0.88611111111111107</v>
      </c>
    </row>
    <row r="269" spans="1:24" ht="13.9" customHeight="1" x14ac:dyDescent="0.2">
      <c r="A269" s="10">
        <v>16015020</v>
      </c>
      <c r="B269" s="21" t="s">
        <v>1140</v>
      </c>
      <c r="C269" s="21" t="s">
        <v>298</v>
      </c>
      <c r="D269" s="21" t="s">
        <v>301</v>
      </c>
      <c r="E269" s="21" t="s">
        <v>49</v>
      </c>
      <c r="F269" s="21">
        <v>8</v>
      </c>
      <c r="G269" s="21">
        <v>2340</v>
      </c>
      <c r="H269" s="42">
        <v>-72.644999999999996</v>
      </c>
      <c r="I269" s="43">
        <v>7.37311111</v>
      </c>
      <c r="J269" s="22">
        <v>14.17947722123893</v>
      </c>
      <c r="K269" s="23">
        <v>14.517519819392209</v>
      </c>
      <c r="L269" s="23">
        <v>15.262660828797319</v>
      </c>
      <c r="M269" s="23">
        <v>15.777602929628941</v>
      </c>
      <c r="N269" s="23">
        <v>16.16076803251476</v>
      </c>
      <c r="O269" s="23">
        <v>15.890130197115401</v>
      </c>
      <c r="P269" s="23">
        <v>15.712885753914289</v>
      </c>
      <c r="Q269" s="23">
        <v>15.9826099414474</v>
      </c>
      <c r="R269" s="23">
        <v>16.049799344705932</v>
      </c>
      <c r="S269" s="23">
        <v>15.68907352555914</v>
      </c>
      <c r="T269" s="23">
        <v>15.13988540873695</v>
      </c>
      <c r="U269" s="23">
        <v>14.593371577659241</v>
      </c>
      <c r="V269" s="38">
        <v>15.412982048392539</v>
      </c>
      <c r="W269" s="41">
        <v>349</v>
      </c>
      <c r="X269" s="24">
        <v>0.96944444444444444</v>
      </c>
    </row>
    <row r="270" spans="1:24" ht="13.9" customHeight="1" x14ac:dyDescent="0.2">
      <c r="A270" s="10">
        <v>16015030</v>
      </c>
      <c r="B270" s="46" t="s">
        <v>1132</v>
      </c>
      <c r="C270" s="46" t="s">
        <v>1425</v>
      </c>
      <c r="D270" s="46" t="s">
        <v>302</v>
      </c>
      <c r="E270" s="46" t="s">
        <v>49</v>
      </c>
      <c r="F270" s="46">
        <v>8</v>
      </c>
      <c r="G270" s="46">
        <v>1760</v>
      </c>
      <c r="H270" s="47">
        <v>-72.53388889</v>
      </c>
      <c r="I270" s="48">
        <v>7.5697222200000001</v>
      </c>
      <c r="J270" s="44">
        <v>16.15700900145082</v>
      </c>
      <c r="K270" s="45">
        <v>16.46845103305591</v>
      </c>
      <c r="L270" s="45">
        <v>16.9945708012445</v>
      </c>
      <c r="M270" s="45">
        <v>17.62972664601255</v>
      </c>
      <c r="N270" s="45">
        <v>17.927815900873579</v>
      </c>
      <c r="O270" s="45">
        <v>17.56837002067747</v>
      </c>
      <c r="P270" s="45">
        <v>17.270282905756531</v>
      </c>
      <c r="Q270" s="45">
        <v>17.581270573904909</v>
      </c>
      <c r="R270" s="45">
        <v>17.668665822842531</v>
      </c>
      <c r="S270" s="45">
        <v>17.547950140035589</v>
      </c>
      <c r="T270" s="45">
        <v>17.06810379653929</v>
      </c>
      <c r="U270" s="45">
        <v>16.460792848337331</v>
      </c>
      <c r="V270" s="38">
        <v>17.195250790894249</v>
      </c>
      <c r="W270" s="41">
        <v>354</v>
      </c>
      <c r="X270" s="24">
        <v>0.98333333333333328</v>
      </c>
    </row>
    <row r="271" spans="1:24" ht="13.9" customHeight="1" x14ac:dyDescent="0.2">
      <c r="A271" s="10">
        <v>16015100</v>
      </c>
      <c r="B271" s="21" t="s">
        <v>1142</v>
      </c>
      <c r="C271" s="21" t="s">
        <v>302</v>
      </c>
      <c r="D271" s="21" t="s">
        <v>302</v>
      </c>
      <c r="E271" s="21" t="s">
        <v>49</v>
      </c>
      <c r="F271" s="21">
        <v>8</v>
      </c>
      <c r="G271" s="21">
        <v>1550</v>
      </c>
      <c r="H271" s="42">
        <v>-72.483888890000003</v>
      </c>
      <c r="I271" s="43">
        <v>7.5766666699999998</v>
      </c>
      <c r="J271" s="22">
        <v>17.883467169969339</v>
      </c>
      <c r="K271" s="23">
        <v>18.207532900661459</v>
      </c>
      <c r="L271" s="23">
        <v>18.586103448275828</v>
      </c>
      <c r="M271" s="23">
        <v>19.32723761631086</v>
      </c>
      <c r="N271" s="23">
        <v>19.637159080806679</v>
      </c>
      <c r="O271" s="23">
        <v>19.224032019704399</v>
      </c>
      <c r="P271" s="23">
        <v>19.042016534498121</v>
      </c>
      <c r="Q271" s="23">
        <v>19.40683329936412</v>
      </c>
      <c r="R271" s="23">
        <v>19.60942301581591</v>
      </c>
      <c r="S271" s="23">
        <v>19.419995767669139</v>
      </c>
      <c r="T271" s="23">
        <v>18.98953931881227</v>
      </c>
      <c r="U271" s="23">
        <v>18.328427387560669</v>
      </c>
      <c r="V271" s="38">
        <v>18.971813963287399</v>
      </c>
      <c r="W271" s="41">
        <v>236</v>
      </c>
      <c r="X271" s="24">
        <v>0.98333333333333328</v>
      </c>
    </row>
    <row r="272" spans="1:24" ht="13.9" customHeight="1" x14ac:dyDescent="0.2">
      <c r="A272" s="10">
        <v>16025030</v>
      </c>
      <c r="B272" s="21" t="s">
        <v>1142</v>
      </c>
      <c r="C272" s="21" t="s">
        <v>305</v>
      </c>
      <c r="D272" s="21" t="s">
        <v>305</v>
      </c>
      <c r="E272" s="21" t="s">
        <v>49</v>
      </c>
      <c r="F272" s="21">
        <v>8</v>
      </c>
      <c r="G272" s="21">
        <v>860</v>
      </c>
      <c r="H272" s="42">
        <v>-72.830555560000008</v>
      </c>
      <c r="I272" s="43">
        <v>7.7745833299999996</v>
      </c>
      <c r="J272" s="22">
        <v>22.040373876781221</v>
      </c>
      <c r="K272" s="23">
        <v>22.23646066259197</v>
      </c>
      <c r="L272" s="23">
        <v>22.57549121598953</v>
      </c>
      <c r="M272" s="23">
        <v>23.259794162802152</v>
      </c>
      <c r="N272" s="23">
        <v>23.728936725291661</v>
      </c>
      <c r="O272" s="23">
        <v>23.479159832108682</v>
      </c>
      <c r="P272" s="23">
        <v>23.50405749186336</v>
      </c>
      <c r="Q272" s="23">
        <v>24.061574212155389</v>
      </c>
      <c r="R272" s="23">
        <v>24.12521236571591</v>
      </c>
      <c r="S272" s="23">
        <v>23.435879058931128</v>
      </c>
      <c r="T272" s="23">
        <v>22.778801404853109</v>
      </c>
      <c r="U272" s="23">
        <v>22.286164071190189</v>
      </c>
      <c r="V272" s="38">
        <v>23.125992090022859</v>
      </c>
      <c r="W272" s="41">
        <v>353</v>
      </c>
      <c r="X272" s="24">
        <v>0.98055555555555551</v>
      </c>
    </row>
    <row r="273" spans="1:24" ht="13.9" customHeight="1" x14ac:dyDescent="0.2">
      <c r="A273" s="10">
        <v>16035030</v>
      </c>
      <c r="B273" s="21" t="s">
        <v>1134</v>
      </c>
      <c r="C273" s="21" t="s">
        <v>1426</v>
      </c>
      <c r="D273" s="21" t="s">
        <v>1426</v>
      </c>
      <c r="E273" s="21" t="s">
        <v>49</v>
      </c>
      <c r="F273" s="21">
        <v>8</v>
      </c>
      <c r="G273" s="21">
        <v>320</v>
      </c>
      <c r="H273" s="42">
        <v>-72.803055560000004</v>
      </c>
      <c r="I273" s="43">
        <v>8.0766666699999998</v>
      </c>
      <c r="J273" s="22">
        <v>25.16726748154273</v>
      </c>
      <c r="K273" s="23">
        <v>25.779791784592121</v>
      </c>
      <c r="L273" s="23">
        <v>26.226993468130129</v>
      </c>
      <c r="M273" s="23">
        <v>26.659007004434269</v>
      </c>
      <c r="N273" s="23">
        <v>27.189413684356669</v>
      </c>
      <c r="O273" s="23">
        <v>27.591558994770839</v>
      </c>
      <c r="P273" s="23">
        <v>27.859736407250281</v>
      </c>
      <c r="Q273" s="23">
        <v>28.14541063308144</v>
      </c>
      <c r="R273" s="23">
        <v>27.64573114718543</v>
      </c>
      <c r="S273" s="23">
        <v>26.717870619275171</v>
      </c>
      <c r="T273" s="23">
        <v>26.038329243447041</v>
      </c>
      <c r="U273" s="23">
        <v>25.35042048484204</v>
      </c>
      <c r="V273" s="38">
        <v>26.697627579409009</v>
      </c>
      <c r="W273" s="41">
        <v>281</v>
      </c>
      <c r="X273" s="24">
        <v>0.78055555555555556</v>
      </c>
    </row>
    <row r="274" spans="1:24" ht="13.9" customHeight="1" x14ac:dyDescent="0.2">
      <c r="A274" s="10">
        <v>37015010</v>
      </c>
      <c r="B274" s="21" t="s">
        <v>1132</v>
      </c>
      <c r="C274" s="21" t="s">
        <v>399</v>
      </c>
      <c r="D274" s="21" t="s">
        <v>399</v>
      </c>
      <c r="E274" s="21" t="s">
        <v>49</v>
      </c>
      <c r="F274" s="21">
        <v>8</v>
      </c>
      <c r="G274" s="21">
        <v>2765</v>
      </c>
      <c r="H274" s="42">
        <v>-72.75333332999999</v>
      </c>
      <c r="I274" s="43">
        <v>7.2074999999999996</v>
      </c>
      <c r="J274" s="22">
        <v>11.999218637992801</v>
      </c>
      <c r="K274" s="23">
        <v>12.280570528609299</v>
      </c>
      <c r="L274" s="23">
        <v>12.37284139763732</v>
      </c>
      <c r="M274" s="23">
        <v>12.486983838907589</v>
      </c>
      <c r="N274" s="23">
        <v>12.534950952650419</v>
      </c>
      <c r="O274" s="23">
        <v>12.045557158119641</v>
      </c>
      <c r="P274" s="23">
        <v>11.72747497219129</v>
      </c>
      <c r="Q274" s="23">
        <v>12.06117009640338</v>
      </c>
      <c r="R274" s="23">
        <v>12.24149970527554</v>
      </c>
      <c r="S274" s="23">
        <v>12.3450862206292</v>
      </c>
      <c r="T274" s="23">
        <v>12.32603448275859</v>
      </c>
      <c r="U274" s="23">
        <v>12.03499999999997</v>
      </c>
      <c r="V274" s="38">
        <v>12.20469899926459</v>
      </c>
      <c r="W274" s="41">
        <v>237</v>
      </c>
      <c r="X274" s="24">
        <v>0.98750000000000004</v>
      </c>
    </row>
    <row r="275" spans="1:24" ht="13.9" customHeight="1" x14ac:dyDescent="0.2">
      <c r="A275" s="10">
        <v>16055020</v>
      </c>
      <c r="B275" s="35" t="s">
        <v>1132</v>
      </c>
      <c r="C275" s="35" t="s">
        <v>309</v>
      </c>
      <c r="D275" s="35" t="s">
        <v>309</v>
      </c>
      <c r="E275" s="35" t="s">
        <v>49</v>
      </c>
      <c r="F275" s="35">
        <v>8</v>
      </c>
      <c r="G275" s="35">
        <v>1160</v>
      </c>
      <c r="H275" s="36">
        <v>-73.285277780000001</v>
      </c>
      <c r="I275" s="37">
        <v>8.4422222199999997</v>
      </c>
      <c r="J275" s="44">
        <v>20.750149091481418</v>
      </c>
      <c r="K275" s="45">
        <v>21.170059265659638</v>
      </c>
      <c r="L275" s="45">
        <v>21.504223731629079</v>
      </c>
      <c r="M275" s="45">
        <v>21.852336950041369</v>
      </c>
      <c r="N275" s="45">
        <v>22.437286891430421</v>
      </c>
      <c r="O275" s="45">
        <v>22.502326572404801</v>
      </c>
      <c r="P275" s="45">
        <v>22.337755574177319</v>
      </c>
      <c r="Q275" s="45">
        <v>22.73964778661836</v>
      </c>
      <c r="R275" s="45">
        <v>22.536240421876951</v>
      </c>
      <c r="S275" s="45">
        <v>22.15209540019616</v>
      </c>
      <c r="T275" s="45">
        <v>21.542224621180988</v>
      </c>
      <c r="U275" s="45">
        <v>20.94409483900008</v>
      </c>
      <c r="V275" s="38">
        <v>21.872370095474722</v>
      </c>
      <c r="W275" s="41">
        <v>291</v>
      </c>
      <c r="X275" s="24">
        <v>0.80833333333333335</v>
      </c>
    </row>
    <row r="276" spans="1:24" ht="13.9" customHeight="1" x14ac:dyDescent="0.2">
      <c r="A276" s="10">
        <v>37035010</v>
      </c>
      <c r="B276" s="21" t="s">
        <v>1132</v>
      </c>
      <c r="C276" s="21" t="s">
        <v>339</v>
      </c>
      <c r="D276" s="21" t="s">
        <v>1194</v>
      </c>
      <c r="E276" s="21" t="s">
        <v>49</v>
      </c>
      <c r="F276" s="21">
        <v>8</v>
      </c>
      <c r="G276" s="21">
        <v>370</v>
      </c>
      <c r="H276" s="42">
        <v>-72.115833329999987</v>
      </c>
      <c r="I276" s="43">
        <v>7.00611111</v>
      </c>
      <c r="J276" s="44">
        <v>24.138330215364569</v>
      </c>
      <c r="K276" s="45">
        <v>24.464914156227621</v>
      </c>
      <c r="L276" s="45">
        <v>24.583060454461108</v>
      </c>
      <c r="M276" s="45">
        <v>24.785034218532211</v>
      </c>
      <c r="N276" s="45">
        <v>24.849802746107869</v>
      </c>
      <c r="O276" s="45">
        <v>24.162999426550439</v>
      </c>
      <c r="P276" s="45">
        <v>24.090623941862471</v>
      </c>
      <c r="Q276" s="45">
        <v>24.395609944791921</v>
      </c>
      <c r="R276" s="45">
        <v>24.925912119489681</v>
      </c>
      <c r="S276" s="45">
        <v>25.172318057027329</v>
      </c>
      <c r="T276" s="45">
        <v>25.13213965658262</v>
      </c>
      <c r="U276" s="45">
        <v>24.72109792950425</v>
      </c>
      <c r="V276" s="38">
        <v>24.61848690554184</v>
      </c>
      <c r="W276" s="41">
        <v>316</v>
      </c>
      <c r="X276" s="24">
        <v>0.87777777777777777</v>
      </c>
    </row>
    <row r="277" spans="1:24" ht="13.9" customHeight="1" x14ac:dyDescent="0.2">
      <c r="A277" s="10">
        <v>47015040</v>
      </c>
      <c r="B277" s="21" t="s">
        <v>1132</v>
      </c>
      <c r="C277" s="21" t="s">
        <v>1427</v>
      </c>
      <c r="D277" s="21" t="s">
        <v>266</v>
      </c>
      <c r="E277" s="21" t="s">
        <v>263</v>
      </c>
      <c r="F277" s="21">
        <v>7</v>
      </c>
      <c r="G277" s="21">
        <v>2100</v>
      </c>
      <c r="H277" s="42">
        <v>-76.960972220000002</v>
      </c>
      <c r="I277" s="43">
        <v>1.19827778</v>
      </c>
      <c r="J277" s="22">
        <v>16.35854529724385</v>
      </c>
      <c r="K277" s="23">
        <v>16.310418678911699</v>
      </c>
      <c r="L277" s="23">
        <v>16.089535260711958</v>
      </c>
      <c r="M277" s="23">
        <v>16.164009913032888</v>
      </c>
      <c r="N277" s="23">
        <v>15.94717513220972</v>
      </c>
      <c r="O277" s="23">
        <v>15.38400222992559</v>
      </c>
      <c r="P277" s="23">
        <v>15.04905895954351</v>
      </c>
      <c r="Q277" s="23">
        <v>15.061040072324371</v>
      </c>
      <c r="R277" s="23">
        <v>15.581381177062839</v>
      </c>
      <c r="S277" s="23">
        <v>16.229132820044239</v>
      </c>
      <c r="T277" s="23">
        <v>16.632238056141979</v>
      </c>
      <c r="U277" s="23">
        <v>16.40315555643836</v>
      </c>
      <c r="V277" s="38">
        <v>15.93414109613258</v>
      </c>
      <c r="W277" s="41">
        <v>326</v>
      </c>
      <c r="X277" s="24">
        <v>0.90555555555555556</v>
      </c>
    </row>
    <row r="278" spans="1:24" ht="13.9" customHeight="1" x14ac:dyDescent="0.2">
      <c r="A278" s="10">
        <v>44015060</v>
      </c>
      <c r="B278" s="21" t="s">
        <v>1142</v>
      </c>
      <c r="C278" s="21" t="s">
        <v>1428</v>
      </c>
      <c r="D278" s="21" t="s">
        <v>264</v>
      </c>
      <c r="E278" s="21" t="s">
        <v>263</v>
      </c>
      <c r="F278" s="21">
        <v>7</v>
      </c>
      <c r="G278" s="21">
        <v>650</v>
      </c>
      <c r="H278" s="42">
        <v>-76.651833329999988</v>
      </c>
      <c r="I278" s="43">
        <v>1.1573333299999999</v>
      </c>
      <c r="J278" s="22">
        <v>23.61406834091601</v>
      </c>
      <c r="K278" s="23">
        <v>23.715513924345199</v>
      </c>
      <c r="L278" s="23">
        <v>23.40962372839482</v>
      </c>
      <c r="M278" s="23">
        <v>23.212045424566622</v>
      </c>
      <c r="N278" s="23">
        <v>22.885934302124831</v>
      </c>
      <c r="O278" s="23">
        <v>22.373651153284762</v>
      </c>
      <c r="P278" s="23">
        <v>22.11442528467698</v>
      </c>
      <c r="Q278" s="23">
        <v>22.671273455879</v>
      </c>
      <c r="R278" s="23">
        <v>23.320281739397249</v>
      </c>
      <c r="S278" s="23">
        <v>23.638459600288289</v>
      </c>
      <c r="T278" s="23">
        <v>23.759703246659988</v>
      </c>
      <c r="U278" s="23">
        <v>23.591459686550451</v>
      </c>
      <c r="V278" s="38">
        <v>23.192203323923678</v>
      </c>
      <c r="W278" s="41">
        <v>320</v>
      </c>
      <c r="X278" s="24">
        <v>0.88888888888888884</v>
      </c>
    </row>
    <row r="279" spans="1:24" ht="13.9" customHeight="1" x14ac:dyDescent="0.2">
      <c r="A279" s="10">
        <v>44115020</v>
      </c>
      <c r="B279" s="21" t="s">
        <v>1140</v>
      </c>
      <c r="C279" s="21" t="s">
        <v>1429</v>
      </c>
      <c r="D279" s="21" t="s">
        <v>272</v>
      </c>
      <c r="E279" s="21" t="s">
        <v>263</v>
      </c>
      <c r="F279" s="21">
        <v>4</v>
      </c>
      <c r="G279" s="21">
        <v>153</v>
      </c>
      <c r="H279" s="42">
        <v>-74.665222220000004</v>
      </c>
      <c r="I279" s="43">
        <v>-6.0750000000000012E-2</v>
      </c>
      <c r="J279" s="44">
        <v>26.913606394081409</v>
      </c>
      <c r="K279" s="45">
        <v>26.74673555430693</v>
      </c>
      <c r="L279" s="45">
        <v>26.234559167574691</v>
      </c>
      <c r="M279" s="45">
        <v>25.86081062214404</v>
      </c>
      <c r="N279" s="45">
        <v>25.437318177348359</v>
      </c>
      <c r="O279" s="45">
        <v>25.059535822175889</v>
      </c>
      <c r="P279" s="45">
        <v>25.00274626561222</v>
      </c>
      <c r="Q279" s="45">
        <v>25.566197863994841</v>
      </c>
      <c r="R279" s="45">
        <v>26.03563134305967</v>
      </c>
      <c r="S279" s="45">
        <v>26.302322903345232</v>
      </c>
      <c r="T279" s="45">
        <v>26.51215771621801</v>
      </c>
      <c r="U279" s="45">
        <v>26.624154826573331</v>
      </c>
      <c r="V279" s="38">
        <v>26.02464805470288</v>
      </c>
      <c r="W279" s="41">
        <v>294</v>
      </c>
      <c r="X279" s="24">
        <v>0.81666666666666665</v>
      </c>
    </row>
    <row r="280" spans="1:24" ht="13.9" customHeight="1" x14ac:dyDescent="0.2">
      <c r="A280" s="10">
        <v>47045010</v>
      </c>
      <c r="B280" s="21" t="s">
        <v>1132</v>
      </c>
      <c r="C280" s="21" t="s">
        <v>272</v>
      </c>
      <c r="D280" s="21" t="s">
        <v>272</v>
      </c>
      <c r="E280" s="21" t="s">
        <v>263</v>
      </c>
      <c r="F280" s="21">
        <v>7</v>
      </c>
      <c r="G280" s="21">
        <v>147</v>
      </c>
      <c r="H280" s="42">
        <v>-74.776277780000001</v>
      </c>
      <c r="I280" s="43">
        <v>-0.18061110999999999</v>
      </c>
      <c r="J280" s="22">
        <v>27.133155785630759</v>
      </c>
      <c r="K280" s="23">
        <v>27.087019144748609</v>
      </c>
      <c r="L280" s="23">
        <v>26.258080696324431</v>
      </c>
      <c r="M280" s="23">
        <v>25.905581659719591</v>
      </c>
      <c r="N280" s="23">
        <v>25.5515256869773</v>
      </c>
      <c r="O280" s="23">
        <v>25.065453276608441</v>
      </c>
      <c r="P280" s="23">
        <v>24.96254062126642</v>
      </c>
      <c r="Q280" s="23">
        <v>25.504911674347149</v>
      </c>
      <c r="R280" s="23">
        <v>26.092742266992261</v>
      </c>
      <c r="S280" s="23">
        <v>26.368048586220631</v>
      </c>
      <c r="T280" s="23">
        <v>26.728073260073248</v>
      </c>
      <c r="U280" s="23">
        <v>26.847836661546332</v>
      </c>
      <c r="V280" s="38">
        <v>26.12541411003793</v>
      </c>
      <c r="W280" s="41">
        <v>117</v>
      </c>
      <c r="X280" s="24">
        <v>0.97499999999999998</v>
      </c>
    </row>
    <row r="281" spans="1:24" ht="13.9" customHeight="1" x14ac:dyDescent="0.2">
      <c r="A281" s="10">
        <v>47035020</v>
      </c>
      <c r="B281" s="35" t="s">
        <v>1132</v>
      </c>
      <c r="C281" s="35" t="s">
        <v>271</v>
      </c>
      <c r="D281" s="35" t="s">
        <v>272</v>
      </c>
      <c r="E281" s="35" t="s">
        <v>263</v>
      </c>
      <c r="F281" s="35">
        <v>7</v>
      </c>
      <c r="G281" s="35">
        <v>190</v>
      </c>
      <c r="H281" s="36">
        <v>-75.851111110000005</v>
      </c>
      <c r="I281" s="37">
        <v>0.13286111</v>
      </c>
      <c r="J281" s="22">
        <v>26.556202081530909</v>
      </c>
      <c r="K281" s="23">
        <v>26.102976109076099</v>
      </c>
      <c r="L281" s="23">
        <v>25.745367859440439</v>
      </c>
      <c r="M281" s="23">
        <v>25.796364814706639</v>
      </c>
      <c r="N281" s="23">
        <v>25.040964549936319</v>
      </c>
      <c r="O281" s="23">
        <v>24.83847392875262</v>
      </c>
      <c r="P281" s="23">
        <v>25.058785293293241</v>
      </c>
      <c r="Q281" s="23">
        <v>25.44091800674731</v>
      </c>
      <c r="R281" s="23">
        <v>25.821244708994701</v>
      </c>
      <c r="S281" s="23">
        <v>26.170070326925149</v>
      </c>
      <c r="T281" s="23">
        <v>26.103290251989389</v>
      </c>
      <c r="U281" s="23">
        <v>26.189811700344919</v>
      </c>
      <c r="V281" s="38">
        <v>25.738705802644819</v>
      </c>
      <c r="W281" s="41">
        <v>109</v>
      </c>
      <c r="X281" s="24">
        <v>0.90833333333333333</v>
      </c>
    </row>
    <row r="282" spans="1:24" ht="13.9" customHeight="1" x14ac:dyDescent="0.2">
      <c r="A282" s="10">
        <v>47015090</v>
      </c>
      <c r="B282" s="21" t="s">
        <v>1132</v>
      </c>
      <c r="C282" s="21" t="s">
        <v>1430</v>
      </c>
      <c r="D282" s="21" t="s">
        <v>1431</v>
      </c>
      <c r="E282" s="21" t="s">
        <v>263</v>
      </c>
      <c r="F282" s="21">
        <v>7</v>
      </c>
      <c r="G282" s="21">
        <v>2067</v>
      </c>
      <c r="H282" s="42">
        <v>-76.932694439999992</v>
      </c>
      <c r="I282" s="43">
        <v>1.1683055600000001</v>
      </c>
      <c r="J282" s="22">
        <v>15.955759408602139</v>
      </c>
      <c r="K282" s="23">
        <v>15.7141230778587</v>
      </c>
      <c r="L282" s="23">
        <v>15.65328344409267</v>
      </c>
      <c r="M282" s="23">
        <v>15.83439005188762</v>
      </c>
      <c r="N282" s="23">
        <v>15.642656920316639</v>
      </c>
      <c r="O282" s="23">
        <v>15.05201149425287</v>
      </c>
      <c r="P282" s="23">
        <v>14.754541103362699</v>
      </c>
      <c r="Q282" s="23">
        <v>14.70258045020628</v>
      </c>
      <c r="R282" s="23">
        <v>14.894311682921151</v>
      </c>
      <c r="S282" s="23">
        <v>15.66871264367815</v>
      </c>
      <c r="T282" s="23">
        <v>16.20628489326764</v>
      </c>
      <c r="U282" s="23">
        <v>16.016323407775008</v>
      </c>
      <c r="V282" s="38">
        <v>15.50791488151847</v>
      </c>
      <c r="W282" s="41">
        <v>106</v>
      </c>
      <c r="X282" s="24">
        <v>0.8833333333333333</v>
      </c>
    </row>
    <row r="283" spans="1:24" ht="13.9" customHeight="1" x14ac:dyDescent="0.2">
      <c r="A283" s="10">
        <v>47015070</v>
      </c>
      <c r="B283" s="21" t="s">
        <v>1132</v>
      </c>
      <c r="C283" s="21" t="s">
        <v>1432</v>
      </c>
      <c r="D283" s="21" t="s">
        <v>1433</v>
      </c>
      <c r="E283" s="21" t="s">
        <v>263</v>
      </c>
      <c r="F283" s="21">
        <v>7</v>
      </c>
      <c r="G283" s="21">
        <v>362</v>
      </c>
      <c r="H283" s="42">
        <v>-76.570444440000003</v>
      </c>
      <c r="I283" s="43">
        <v>0.83897222000000005</v>
      </c>
      <c r="J283" s="22">
        <v>25.728095529537409</v>
      </c>
      <c r="K283" s="23">
        <v>25.594195961390479</v>
      </c>
      <c r="L283" s="23">
        <v>25.316536718544501</v>
      </c>
      <c r="M283" s="23">
        <v>25.212216290893011</v>
      </c>
      <c r="N283" s="23">
        <v>24.967594086021499</v>
      </c>
      <c r="O283" s="23">
        <v>24.62345091083883</v>
      </c>
      <c r="P283" s="23">
        <v>24.615369622184549</v>
      </c>
      <c r="Q283" s="23">
        <v>25.103392459876051</v>
      </c>
      <c r="R283" s="23">
        <v>25.438030962049162</v>
      </c>
      <c r="S283" s="23">
        <v>25.610434210314189</v>
      </c>
      <c r="T283" s="23">
        <v>25.758866687192111</v>
      </c>
      <c r="U283" s="23">
        <v>25.756173642009639</v>
      </c>
      <c r="V283" s="38">
        <v>25.31036309007095</v>
      </c>
      <c r="W283" s="41">
        <v>115</v>
      </c>
      <c r="X283" s="24">
        <v>0.95833333333333337</v>
      </c>
    </row>
    <row r="284" spans="1:24" ht="13.9" customHeight="1" x14ac:dyDescent="0.2">
      <c r="A284" s="10">
        <v>44015010</v>
      </c>
      <c r="B284" s="21" t="s">
        <v>1140</v>
      </c>
      <c r="C284" s="21" t="s">
        <v>1433</v>
      </c>
      <c r="D284" s="21" t="s">
        <v>1433</v>
      </c>
      <c r="E284" s="21" t="s">
        <v>263</v>
      </c>
      <c r="F284" s="21">
        <v>7</v>
      </c>
      <c r="G284" s="21">
        <v>440</v>
      </c>
      <c r="H284" s="42">
        <v>-76.619250000000008</v>
      </c>
      <c r="I284" s="43">
        <v>1.0342499999999999</v>
      </c>
      <c r="J284" s="22">
        <v>25.424000074397888</v>
      </c>
      <c r="K284" s="23">
        <v>25.236803825803779</v>
      </c>
      <c r="L284" s="23">
        <v>24.88846050784128</v>
      </c>
      <c r="M284" s="23">
        <v>24.639311074940348</v>
      </c>
      <c r="N284" s="23">
        <v>24.07647902023816</v>
      </c>
      <c r="O284" s="23">
        <v>23.717852153593491</v>
      </c>
      <c r="P284" s="23">
        <v>23.71043787335719</v>
      </c>
      <c r="Q284" s="23">
        <v>24.395666032511109</v>
      </c>
      <c r="R284" s="23">
        <v>24.917760501312191</v>
      </c>
      <c r="S284" s="23">
        <v>25.38161890101134</v>
      </c>
      <c r="T284" s="23">
        <v>25.18092885362136</v>
      </c>
      <c r="U284" s="23">
        <v>24.89998540561599</v>
      </c>
      <c r="V284" s="38">
        <v>24.705775352020339</v>
      </c>
      <c r="W284" s="41">
        <v>115</v>
      </c>
      <c r="X284" s="24">
        <v>0.95833333333333337</v>
      </c>
    </row>
    <row r="285" spans="1:24" ht="13.9" customHeight="1" x14ac:dyDescent="0.2">
      <c r="A285" s="10">
        <v>26125061</v>
      </c>
      <c r="B285" s="21" t="s">
        <v>1130</v>
      </c>
      <c r="C285" s="21" t="s">
        <v>61</v>
      </c>
      <c r="D285" s="21" t="s">
        <v>63</v>
      </c>
      <c r="E285" s="21" t="s">
        <v>62</v>
      </c>
      <c r="F285" s="21">
        <v>9</v>
      </c>
      <c r="G285" s="21">
        <v>1229</v>
      </c>
      <c r="H285" s="42">
        <v>-75.766388890000002</v>
      </c>
      <c r="I285" s="43">
        <v>4.4547222199999998</v>
      </c>
      <c r="J285" s="22">
        <v>22.30123978494623</v>
      </c>
      <c r="K285" s="23">
        <v>22.539210837438421</v>
      </c>
      <c r="L285" s="23">
        <v>22.146884520609309</v>
      </c>
      <c r="M285" s="23">
        <v>22.060309583456139</v>
      </c>
      <c r="N285" s="23">
        <v>22.080130707260849</v>
      </c>
      <c r="O285" s="23">
        <v>22.31514769878434</v>
      </c>
      <c r="P285" s="23">
        <v>22.60766542597187</v>
      </c>
      <c r="Q285" s="23">
        <v>22.807707609594701</v>
      </c>
      <c r="R285" s="23">
        <v>22.11881789187823</v>
      </c>
      <c r="S285" s="23">
        <v>21.607575757575749</v>
      </c>
      <c r="T285" s="23">
        <v>21.512659352142109</v>
      </c>
      <c r="U285" s="23">
        <v>21.936760168302939</v>
      </c>
      <c r="V285" s="38">
        <v>22.16950911149674</v>
      </c>
      <c r="W285" s="41">
        <v>298</v>
      </c>
      <c r="X285" s="24">
        <v>0.82777777777777772</v>
      </c>
    </row>
    <row r="286" spans="1:24" ht="13.9" customHeight="1" x14ac:dyDescent="0.2">
      <c r="A286" s="10">
        <v>26135040</v>
      </c>
      <c r="B286" s="21" t="s">
        <v>1130</v>
      </c>
      <c r="C286" s="21" t="s">
        <v>58</v>
      </c>
      <c r="D286" s="21" t="s">
        <v>60</v>
      </c>
      <c r="E286" s="21" t="s">
        <v>1434</v>
      </c>
      <c r="F286" s="21">
        <v>9</v>
      </c>
      <c r="G286" s="21">
        <v>1342</v>
      </c>
      <c r="H286" s="42">
        <v>-75.737222220000007</v>
      </c>
      <c r="I286" s="43">
        <v>4.8158611100000002</v>
      </c>
      <c r="J286" s="22">
        <v>22.170161290322579</v>
      </c>
      <c r="K286" s="23">
        <v>22.33032293377121</v>
      </c>
      <c r="L286" s="23">
        <v>22.01317411083539</v>
      </c>
      <c r="M286" s="23">
        <v>21.76563333333333</v>
      </c>
      <c r="N286" s="23">
        <v>21.70048387096773</v>
      </c>
      <c r="O286" s="23">
        <v>21.86313333333332</v>
      </c>
      <c r="P286" s="23">
        <v>22.133534946236551</v>
      </c>
      <c r="Q286" s="23">
        <v>22.368290322580641</v>
      </c>
      <c r="R286" s="23">
        <v>21.945897435897429</v>
      </c>
      <c r="S286" s="23">
        <v>21.27792338709677</v>
      </c>
      <c r="T286" s="23">
        <v>21.248831034482759</v>
      </c>
      <c r="U286" s="23">
        <v>21.726370967741929</v>
      </c>
      <c r="V286" s="38">
        <v>21.878646413883299</v>
      </c>
      <c r="W286" s="41">
        <v>305</v>
      </c>
      <c r="X286" s="24">
        <v>0.84722222222222221</v>
      </c>
    </row>
    <row r="287" spans="1:24" ht="13.9" customHeight="1" x14ac:dyDescent="0.2">
      <c r="A287" s="10">
        <v>26135100</v>
      </c>
      <c r="B287" s="21" t="s">
        <v>1132</v>
      </c>
      <c r="C287" s="21" t="s">
        <v>355</v>
      </c>
      <c r="D287" s="21" t="s">
        <v>60</v>
      </c>
      <c r="E287" s="21" t="s">
        <v>1434</v>
      </c>
      <c r="F287" s="21">
        <v>9</v>
      </c>
      <c r="G287" s="21">
        <v>995</v>
      </c>
      <c r="H287" s="42">
        <v>-75.877555560000005</v>
      </c>
      <c r="I287" s="43">
        <v>4.87802778</v>
      </c>
      <c r="J287" s="44">
        <v>24.635682078524798</v>
      </c>
      <c r="K287" s="45">
        <v>24.609877195760792</v>
      </c>
      <c r="L287" s="45">
        <v>24.557370168183049</v>
      </c>
      <c r="M287" s="45">
        <v>24.21795517241377</v>
      </c>
      <c r="N287" s="45">
        <v>24.152258054216599</v>
      </c>
      <c r="O287" s="45">
        <v>24.29684789035521</v>
      </c>
      <c r="P287" s="45">
        <v>24.552280346878891</v>
      </c>
      <c r="Q287" s="45">
        <v>24.764281496732401</v>
      </c>
      <c r="R287" s="45">
        <v>24.463062760640639</v>
      </c>
      <c r="S287" s="45">
        <v>23.856486653552508</v>
      </c>
      <c r="T287" s="45">
        <v>23.612883726533131</v>
      </c>
      <c r="U287" s="45">
        <v>24.013888497882022</v>
      </c>
      <c r="V287" s="38">
        <v>24.311072836806151</v>
      </c>
      <c r="W287" s="41">
        <v>305</v>
      </c>
      <c r="X287" s="24">
        <v>0.84722222222222221</v>
      </c>
    </row>
    <row r="288" spans="1:24" ht="13.9" customHeight="1" x14ac:dyDescent="0.2">
      <c r="A288" s="10">
        <v>54015010</v>
      </c>
      <c r="B288" s="21" t="s">
        <v>1132</v>
      </c>
      <c r="C288" s="21" t="s">
        <v>1435</v>
      </c>
      <c r="D288" s="21" t="s">
        <v>1435</v>
      </c>
      <c r="E288" s="21" t="s">
        <v>1434</v>
      </c>
      <c r="F288" s="21">
        <v>9</v>
      </c>
      <c r="G288" s="21">
        <v>1505</v>
      </c>
      <c r="H288" s="42">
        <v>-76.031638889999996</v>
      </c>
      <c r="I288" s="43">
        <v>5.2334444400000004</v>
      </c>
      <c r="J288" s="22">
        <v>18.589120904963959</v>
      </c>
      <c r="K288" s="23">
        <v>18.562630274148621</v>
      </c>
      <c r="L288" s="23">
        <v>18.653063855169179</v>
      </c>
      <c r="M288" s="23">
        <v>18.764940190161319</v>
      </c>
      <c r="N288" s="23">
        <v>18.874744240782832</v>
      </c>
      <c r="O288" s="23">
        <v>18.82025692698106</v>
      </c>
      <c r="P288" s="23">
        <v>18.799547452416249</v>
      </c>
      <c r="Q288" s="23">
        <v>18.69197533837567</v>
      </c>
      <c r="R288" s="23">
        <v>18.689678101272921</v>
      </c>
      <c r="S288" s="23">
        <v>18.424020879558508</v>
      </c>
      <c r="T288" s="23">
        <v>18.216411392327331</v>
      </c>
      <c r="U288" s="23">
        <v>18.480518685715779</v>
      </c>
      <c r="V288" s="38">
        <v>18.63057568682278</v>
      </c>
      <c r="W288" s="41">
        <v>282</v>
      </c>
      <c r="X288" s="24">
        <v>0.78333333333333333</v>
      </c>
    </row>
    <row r="289" spans="1:24" ht="13.9" customHeight="1" x14ac:dyDescent="0.2">
      <c r="A289" s="10">
        <v>26135160</v>
      </c>
      <c r="B289" s="35" t="s">
        <v>1134</v>
      </c>
      <c r="C289" s="35" t="s">
        <v>1436</v>
      </c>
      <c r="D289" s="35" t="s">
        <v>1437</v>
      </c>
      <c r="E289" s="35" t="s">
        <v>1434</v>
      </c>
      <c r="F289" s="35">
        <v>9</v>
      </c>
      <c r="G289" s="35">
        <v>1947</v>
      </c>
      <c r="H289" s="36">
        <v>-75.579972220000002</v>
      </c>
      <c r="I289" s="37">
        <v>4.8416666700000004</v>
      </c>
      <c r="J289" s="22">
        <v>17.078677954929329</v>
      </c>
      <c r="K289" s="23">
        <v>17.353032105665719</v>
      </c>
      <c r="L289" s="23">
        <v>17.306091069442221</v>
      </c>
      <c r="M289" s="23">
        <v>17.316724509845191</v>
      </c>
      <c r="N289" s="23">
        <v>17.366539762955071</v>
      </c>
      <c r="O289" s="23">
        <v>17.17013273125341</v>
      </c>
      <c r="P289" s="23">
        <v>17.366600203930279</v>
      </c>
      <c r="Q289" s="23">
        <v>17.649106332138579</v>
      </c>
      <c r="R289" s="23">
        <v>16.82444458089093</v>
      </c>
      <c r="S289" s="23">
        <v>16.8250915562129</v>
      </c>
      <c r="T289" s="23">
        <v>16.833796296296288</v>
      </c>
      <c r="U289" s="23">
        <v>16.895101143826569</v>
      </c>
      <c r="V289" s="38">
        <v>17.16544485394888</v>
      </c>
      <c r="W289" s="41">
        <v>116</v>
      </c>
      <c r="X289" s="24">
        <v>0.96666666666666667</v>
      </c>
    </row>
    <row r="290" spans="1:24" ht="13.9" customHeight="1" x14ac:dyDescent="0.2">
      <c r="A290" s="10">
        <v>26145030</v>
      </c>
      <c r="B290" s="21" t="s">
        <v>1132</v>
      </c>
      <c r="C290" s="21" t="s">
        <v>1438</v>
      </c>
      <c r="D290" s="21" t="s">
        <v>1439</v>
      </c>
      <c r="E290" s="21" t="s">
        <v>1434</v>
      </c>
      <c r="F290" s="21">
        <v>9</v>
      </c>
      <c r="G290" s="21">
        <v>1763</v>
      </c>
      <c r="H290" s="42">
        <v>-75.97</v>
      </c>
      <c r="I290" s="43">
        <v>5.08</v>
      </c>
      <c r="J290" s="22">
        <v>19.385151900112401</v>
      </c>
      <c r="K290" s="23">
        <v>19.49556367168401</v>
      </c>
      <c r="L290" s="23">
        <v>19.41917432848328</v>
      </c>
      <c r="M290" s="23">
        <v>19.386273780191701</v>
      </c>
      <c r="N290" s="23">
        <v>19.274266881536189</v>
      </c>
      <c r="O290" s="23">
        <v>19.38866709749648</v>
      </c>
      <c r="P290" s="23">
        <v>19.63675464440885</v>
      </c>
      <c r="Q290" s="23">
        <v>19.843701725052419</v>
      </c>
      <c r="R290" s="23">
        <v>19.430899414340441</v>
      </c>
      <c r="S290" s="23">
        <v>18.89269310162631</v>
      </c>
      <c r="T290" s="23">
        <v>18.714735921804881</v>
      </c>
      <c r="U290" s="23">
        <v>18.99772260096228</v>
      </c>
      <c r="V290" s="38">
        <v>19.322133755641609</v>
      </c>
      <c r="W290" s="41">
        <v>296</v>
      </c>
      <c r="X290" s="24">
        <v>0.82222222222222219</v>
      </c>
    </row>
    <row r="291" spans="1:24" ht="13.9" customHeight="1" x14ac:dyDescent="0.2">
      <c r="A291" s="10">
        <v>23125060</v>
      </c>
      <c r="B291" s="21" t="s">
        <v>1132</v>
      </c>
      <c r="C291" s="21" t="s">
        <v>197</v>
      </c>
      <c r="D291" s="21" t="s">
        <v>197</v>
      </c>
      <c r="E291" s="21" t="s">
        <v>44</v>
      </c>
      <c r="F291" s="21">
        <v>8</v>
      </c>
      <c r="G291" s="21">
        <v>1690</v>
      </c>
      <c r="H291" s="42">
        <v>-73.91333333</v>
      </c>
      <c r="I291" s="43">
        <v>5.7583333300000001</v>
      </c>
      <c r="J291" s="22">
        <v>19.242270114942521</v>
      </c>
      <c r="K291" s="23">
        <v>19.234285021332429</v>
      </c>
      <c r="L291" s="23">
        <v>19.361432795698921</v>
      </c>
      <c r="M291" s="23">
        <v>19.429545657726681</v>
      </c>
      <c r="N291" s="23">
        <v>19.40735576566555</v>
      </c>
      <c r="O291" s="23">
        <v>19.465092183253091</v>
      </c>
      <c r="P291" s="23">
        <v>19.513620754394939</v>
      </c>
      <c r="Q291" s="23">
        <v>19.603370199692769</v>
      </c>
      <c r="R291" s="23">
        <v>19.491120005473451</v>
      </c>
      <c r="S291" s="23">
        <v>19.26545544432085</v>
      </c>
      <c r="T291" s="23">
        <v>19.099847974822101</v>
      </c>
      <c r="U291" s="23">
        <v>19.246002554278409</v>
      </c>
      <c r="V291" s="38">
        <v>19.363283205966809</v>
      </c>
      <c r="W291" s="41">
        <v>117</v>
      </c>
      <c r="X291" s="24">
        <v>0.98</v>
      </c>
    </row>
    <row r="292" spans="1:24" ht="13.9" customHeight="1" x14ac:dyDescent="0.2">
      <c r="A292" s="10">
        <v>23155030</v>
      </c>
      <c r="B292" s="35" t="s">
        <v>1130</v>
      </c>
      <c r="C292" s="35" t="s">
        <v>43</v>
      </c>
      <c r="D292" s="35" t="s">
        <v>45</v>
      </c>
      <c r="E292" s="35" t="s">
        <v>44</v>
      </c>
      <c r="F292" s="35">
        <v>8</v>
      </c>
      <c r="G292" s="35">
        <v>126</v>
      </c>
      <c r="H292" s="36">
        <v>-73.808611110000001</v>
      </c>
      <c r="I292" s="37">
        <v>7.0263888899999998</v>
      </c>
      <c r="J292" s="44">
        <v>28.613877853699851</v>
      </c>
      <c r="K292" s="45">
        <v>29.007101134761619</v>
      </c>
      <c r="L292" s="45">
        <v>28.52087798170804</v>
      </c>
      <c r="M292" s="45">
        <v>28.07260437310077</v>
      </c>
      <c r="N292" s="45">
        <v>27.939245766901461</v>
      </c>
      <c r="O292" s="45">
        <v>28.107618705528161</v>
      </c>
      <c r="P292" s="45">
        <v>28.329394697812361</v>
      </c>
      <c r="Q292" s="45">
        <v>28.275630329996261</v>
      </c>
      <c r="R292" s="45">
        <v>27.821442821282261</v>
      </c>
      <c r="S292" s="45">
        <v>27.382634408602119</v>
      </c>
      <c r="T292" s="45">
        <v>27.342860905856568</v>
      </c>
      <c r="U292" s="45">
        <v>27.905578786671938</v>
      </c>
      <c r="V292" s="38">
        <v>28.109905647160119</v>
      </c>
      <c r="W292" s="41">
        <v>343</v>
      </c>
      <c r="X292" s="24">
        <v>0.95277777777777772</v>
      </c>
    </row>
    <row r="293" spans="1:24" ht="13.9" customHeight="1" x14ac:dyDescent="0.2">
      <c r="A293" s="10">
        <v>23155040</v>
      </c>
      <c r="B293" s="21" t="s">
        <v>1132</v>
      </c>
      <c r="C293" s="21" t="s">
        <v>318</v>
      </c>
      <c r="D293" s="21" t="s">
        <v>45</v>
      </c>
      <c r="E293" s="21" t="s">
        <v>44</v>
      </c>
      <c r="F293" s="21">
        <v>8</v>
      </c>
      <c r="G293" s="21">
        <v>114</v>
      </c>
      <c r="H293" s="42">
        <v>-73.765083329999996</v>
      </c>
      <c r="I293" s="43">
        <v>6.8595555600000004</v>
      </c>
      <c r="J293" s="22">
        <v>27.675921485881471</v>
      </c>
      <c r="K293" s="23">
        <v>27.763453968317609</v>
      </c>
      <c r="L293" s="23">
        <v>27.62179544367601</v>
      </c>
      <c r="M293" s="23">
        <v>27.355933298085141</v>
      </c>
      <c r="N293" s="23">
        <v>27.441924068036041</v>
      </c>
      <c r="O293" s="23">
        <v>27.433464381324281</v>
      </c>
      <c r="P293" s="23">
        <v>27.584427496609401</v>
      </c>
      <c r="Q293" s="23">
        <v>27.586074724019738</v>
      </c>
      <c r="R293" s="23">
        <v>27.369901230633982</v>
      </c>
      <c r="S293" s="23">
        <v>26.98420492870563</v>
      </c>
      <c r="T293" s="23">
        <v>27.04782025727572</v>
      </c>
      <c r="U293" s="23">
        <v>27.36929316919797</v>
      </c>
      <c r="V293" s="38">
        <v>27.43618453764692</v>
      </c>
      <c r="W293" s="41">
        <v>309</v>
      </c>
      <c r="X293" s="24">
        <v>0.85833333333333328</v>
      </c>
    </row>
    <row r="294" spans="1:24" ht="13.9" customHeight="1" x14ac:dyDescent="0.2">
      <c r="A294" s="10">
        <v>24035260</v>
      </c>
      <c r="B294" s="21" t="s">
        <v>1132</v>
      </c>
      <c r="C294" s="21" t="s">
        <v>230</v>
      </c>
      <c r="D294" s="21" t="s">
        <v>230</v>
      </c>
      <c r="E294" s="21" t="s">
        <v>44</v>
      </c>
      <c r="F294" s="21">
        <v>6</v>
      </c>
      <c r="G294" s="21">
        <v>1082</v>
      </c>
      <c r="H294" s="42">
        <v>-72.696611110000006</v>
      </c>
      <c r="I294" s="43">
        <v>6.5207222199999997</v>
      </c>
      <c r="J294" s="44">
        <v>26.3962901029441</v>
      </c>
      <c r="K294" s="45">
        <v>26.73526149878596</v>
      </c>
      <c r="L294" s="45">
        <v>26.467548784652799</v>
      </c>
      <c r="M294" s="45">
        <v>25.974824955082131</v>
      </c>
      <c r="N294" s="45">
        <v>25.5134464209691</v>
      </c>
      <c r="O294" s="45">
        <v>25.380593570515249</v>
      </c>
      <c r="P294" s="45">
        <v>25.395078143361999</v>
      </c>
      <c r="Q294" s="45">
        <v>25.667038271898662</v>
      </c>
      <c r="R294" s="45">
        <v>25.572309064071689</v>
      </c>
      <c r="S294" s="45">
        <v>25.13070503981595</v>
      </c>
      <c r="T294" s="45">
        <v>25.451064750425051</v>
      </c>
      <c r="U294" s="45">
        <v>25.98255084720823</v>
      </c>
      <c r="V294" s="38">
        <v>25.805559287477578</v>
      </c>
      <c r="W294" s="41">
        <v>309</v>
      </c>
      <c r="X294" s="24">
        <v>0.85833333333333328</v>
      </c>
    </row>
    <row r="295" spans="1:24" ht="13.9" customHeight="1" x14ac:dyDescent="0.2">
      <c r="A295" s="10">
        <v>24035400</v>
      </c>
      <c r="B295" s="21" t="s">
        <v>1132</v>
      </c>
      <c r="C295" s="21" t="s">
        <v>1440</v>
      </c>
      <c r="D295" s="21" t="s">
        <v>333</v>
      </c>
      <c r="E295" s="21" t="s">
        <v>44</v>
      </c>
      <c r="F295" s="21">
        <v>8</v>
      </c>
      <c r="G295" s="21">
        <v>2841</v>
      </c>
      <c r="H295" s="42">
        <v>-72.67777778</v>
      </c>
      <c r="I295" s="43">
        <v>6.84527778</v>
      </c>
      <c r="J295" s="44">
        <v>13.69448924731179</v>
      </c>
      <c r="K295" s="45">
        <v>14.10941551724135</v>
      </c>
      <c r="L295" s="45">
        <v>14.15315412186377</v>
      </c>
      <c r="M295" s="45">
        <v>14.036650793650759</v>
      </c>
      <c r="N295" s="45">
        <v>14.087849462365559</v>
      </c>
      <c r="O295" s="45">
        <v>13.861653256704949</v>
      </c>
      <c r="P295" s="45">
        <v>13.598469534050141</v>
      </c>
      <c r="Q295" s="45">
        <v>13.59731182795695</v>
      </c>
      <c r="R295" s="45">
        <v>13.620666666666629</v>
      </c>
      <c r="S295" s="45">
        <v>13.44716277345195</v>
      </c>
      <c r="T295" s="45">
        <v>13.534111111111081</v>
      </c>
      <c r="U295" s="45">
        <v>13.690605734767001</v>
      </c>
      <c r="V295" s="38">
        <v>13.78596167059516</v>
      </c>
      <c r="W295" s="41">
        <v>120</v>
      </c>
      <c r="X295" s="24">
        <v>1</v>
      </c>
    </row>
    <row r="296" spans="1:24" ht="13.9" customHeight="1" x14ac:dyDescent="0.2">
      <c r="A296" s="10">
        <v>24035270</v>
      </c>
      <c r="B296" s="21" t="s">
        <v>1132</v>
      </c>
      <c r="C296" s="21" t="s">
        <v>1441</v>
      </c>
      <c r="D296" s="21" t="s">
        <v>333</v>
      </c>
      <c r="E296" s="21" t="s">
        <v>44</v>
      </c>
      <c r="F296" s="21">
        <v>8</v>
      </c>
      <c r="G296" s="21">
        <v>2698</v>
      </c>
      <c r="H296" s="42">
        <v>-72.707499999999996</v>
      </c>
      <c r="I296" s="43">
        <v>6.8408333299999997</v>
      </c>
      <c r="J296" s="22">
        <v>13.661389801131181</v>
      </c>
      <c r="K296" s="23">
        <v>14.01580943574511</v>
      </c>
      <c r="L296" s="23">
        <v>13.84540023955226</v>
      </c>
      <c r="M296" s="23">
        <v>13.74891654014262</v>
      </c>
      <c r="N296" s="23">
        <v>13.747193674478581</v>
      </c>
      <c r="O296" s="23">
        <v>13.63238718334666</v>
      </c>
      <c r="P296" s="23">
        <v>13.279721908583911</v>
      </c>
      <c r="Q296" s="23">
        <v>13.198987297604299</v>
      </c>
      <c r="R296" s="23">
        <v>13.279255803264419</v>
      </c>
      <c r="S296" s="23">
        <v>13.127933323548801</v>
      </c>
      <c r="T296" s="23">
        <v>13.435186769860611</v>
      </c>
      <c r="U296" s="23">
        <v>13.80727773092066</v>
      </c>
      <c r="V296" s="38">
        <v>13.564954975681591</v>
      </c>
      <c r="W296" s="41">
        <v>111</v>
      </c>
      <c r="X296" s="24">
        <v>0.92500000000000004</v>
      </c>
    </row>
    <row r="297" spans="1:24" ht="13.9" customHeight="1" x14ac:dyDescent="0.2">
      <c r="A297" s="10">
        <v>24025050</v>
      </c>
      <c r="B297" s="21" t="s">
        <v>1132</v>
      </c>
      <c r="C297" s="21" t="s">
        <v>1442</v>
      </c>
      <c r="D297" s="21" t="s">
        <v>1442</v>
      </c>
      <c r="E297" s="21" t="s">
        <v>44</v>
      </c>
      <c r="F297" s="21">
        <v>8</v>
      </c>
      <c r="G297" s="21">
        <v>1350</v>
      </c>
      <c r="H297" s="42">
        <v>-73.150555560000001</v>
      </c>
      <c r="I297" s="43">
        <v>6.2741666699999996</v>
      </c>
      <c r="J297" s="22">
        <v>22.211194357721709</v>
      </c>
      <c r="K297" s="23">
        <v>22.291717673145431</v>
      </c>
      <c r="L297" s="23">
        <v>21.904959594605259</v>
      </c>
      <c r="M297" s="23">
        <v>21.794629204207581</v>
      </c>
      <c r="N297" s="23">
        <v>21.947820260706411</v>
      </c>
      <c r="O297" s="23">
        <v>21.877475962734572</v>
      </c>
      <c r="P297" s="23">
        <v>21.819713450214881</v>
      </c>
      <c r="Q297" s="23">
        <v>21.85411421131894</v>
      </c>
      <c r="R297" s="23">
        <v>21.919742632924692</v>
      </c>
      <c r="S297" s="23">
        <v>21.790225618998999</v>
      </c>
      <c r="T297" s="23">
        <v>21.869338510161729</v>
      </c>
      <c r="U297" s="23">
        <v>22.07841714842565</v>
      </c>
      <c r="V297" s="38">
        <v>21.946612385430491</v>
      </c>
      <c r="W297" s="41">
        <v>299</v>
      </c>
      <c r="X297" s="24">
        <v>0.8305555555555556</v>
      </c>
    </row>
    <row r="298" spans="1:24" ht="13.9" customHeight="1" x14ac:dyDescent="0.2">
      <c r="A298" s="10">
        <v>24015260</v>
      </c>
      <c r="B298" s="21" t="s">
        <v>1132</v>
      </c>
      <c r="C298" s="21" t="s">
        <v>120</v>
      </c>
      <c r="D298" s="21" t="s">
        <v>1304</v>
      </c>
      <c r="E298" s="21" t="s">
        <v>44</v>
      </c>
      <c r="F298" s="21">
        <v>8</v>
      </c>
      <c r="G298" s="21">
        <v>1090</v>
      </c>
      <c r="H298" s="42">
        <v>-73.368333329999999</v>
      </c>
      <c r="I298" s="43">
        <v>6.3550000000000004</v>
      </c>
      <c r="J298" s="22">
        <v>24.133168123455551</v>
      </c>
      <c r="K298" s="23">
        <v>24.329235500675459</v>
      </c>
      <c r="L298" s="23">
        <v>24.206316055728148</v>
      </c>
      <c r="M298" s="23">
        <v>24.02349107895547</v>
      </c>
      <c r="N298" s="23">
        <v>23.972508383800921</v>
      </c>
      <c r="O298" s="23">
        <v>23.902278393541319</v>
      </c>
      <c r="P298" s="23">
        <v>23.79792760916008</v>
      </c>
      <c r="Q298" s="23">
        <v>23.886011584659681</v>
      </c>
      <c r="R298" s="23">
        <v>23.89155800492609</v>
      </c>
      <c r="S298" s="23">
        <v>23.812330659664671</v>
      </c>
      <c r="T298" s="23">
        <v>23.831907451446689</v>
      </c>
      <c r="U298" s="23">
        <v>24.082718938373951</v>
      </c>
      <c r="V298" s="38">
        <v>23.989120982032329</v>
      </c>
      <c r="W298" s="41">
        <v>352</v>
      </c>
      <c r="X298" s="24">
        <v>0.97777777777777775</v>
      </c>
    </row>
    <row r="299" spans="1:24" ht="13.9" customHeight="1" x14ac:dyDescent="0.2">
      <c r="A299" s="10">
        <v>23125120</v>
      </c>
      <c r="B299" s="21" t="s">
        <v>1132</v>
      </c>
      <c r="C299" s="21" t="s">
        <v>315</v>
      </c>
      <c r="D299" s="21" t="s">
        <v>315</v>
      </c>
      <c r="E299" s="21" t="s">
        <v>44</v>
      </c>
      <c r="F299" s="21">
        <v>8</v>
      </c>
      <c r="G299" s="21">
        <v>198</v>
      </c>
      <c r="H299" s="42">
        <v>-73.95222222000001</v>
      </c>
      <c r="I299" s="43">
        <v>6.3086111100000002</v>
      </c>
      <c r="J299" s="22">
        <v>27.552799581047619</v>
      </c>
      <c r="K299" s="23">
        <v>27.7056233126333</v>
      </c>
      <c r="L299" s="23">
        <v>27.589512800806101</v>
      </c>
      <c r="M299" s="23">
        <v>27.470059597262779</v>
      </c>
      <c r="N299" s="23">
        <v>27.531539292466171</v>
      </c>
      <c r="O299" s="23">
        <v>27.56990421961109</v>
      </c>
      <c r="P299" s="23">
        <v>27.722786560855798</v>
      </c>
      <c r="Q299" s="23">
        <v>27.798082822950249</v>
      </c>
      <c r="R299" s="23">
        <v>27.651460311092379</v>
      </c>
      <c r="S299" s="23">
        <v>27.327364142600121</v>
      </c>
      <c r="T299" s="23">
        <v>27.205534363956101</v>
      </c>
      <c r="U299" s="23">
        <v>27.36712413972753</v>
      </c>
      <c r="V299" s="38">
        <v>27.540982595417439</v>
      </c>
      <c r="W299" s="41">
        <v>319</v>
      </c>
      <c r="X299" s="24">
        <v>0.88611111111111107</v>
      </c>
    </row>
    <row r="300" spans="1:24" ht="13.9" customHeight="1" x14ac:dyDescent="0.2">
      <c r="A300" s="10">
        <v>23145020</v>
      </c>
      <c r="B300" s="21" t="s">
        <v>1132</v>
      </c>
      <c r="C300" s="21" t="s">
        <v>316</v>
      </c>
      <c r="D300" s="21" t="s">
        <v>1443</v>
      </c>
      <c r="E300" s="21" t="s">
        <v>44</v>
      </c>
      <c r="F300" s="21">
        <v>8</v>
      </c>
      <c r="G300" s="21">
        <v>805</v>
      </c>
      <c r="H300" s="42">
        <v>-73.510000000000005</v>
      </c>
      <c r="I300" s="43">
        <v>6.6963888899999997</v>
      </c>
      <c r="J300" s="22">
        <v>24.56423357386646</v>
      </c>
      <c r="K300" s="23">
        <v>24.739898612456049</v>
      </c>
      <c r="L300" s="23">
        <v>24.545483376591228</v>
      </c>
      <c r="M300" s="23">
        <v>24.511687465790871</v>
      </c>
      <c r="N300" s="23">
        <v>24.55820223528784</v>
      </c>
      <c r="O300" s="23">
        <v>24.83045733746879</v>
      </c>
      <c r="P300" s="23">
        <v>24.71559228916573</v>
      </c>
      <c r="Q300" s="23">
        <v>24.859008494492329</v>
      </c>
      <c r="R300" s="23">
        <v>24.426682492087249</v>
      </c>
      <c r="S300" s="23">
        <v>23.877657679608699</v>
      </c>
      <c r="T300" s="23">
        <v>23.698893637226941</v>
      </c>
      <c r="U300" s="23">
        <v>24.205964391666829</v>
      </c>
      <c r="V300" s="38">
        <v>24.461146798809079</v>
      </c>
      <c r="W300" s="41">
        <v>114</v>
      </c>
      <c r="X300" s="24">
        <v>0.95</v>
      </c>
    </row>
    <row r="301" spans="1:24" ht="13.9" customHeight="1" x14ac:dyDescent="0.2">
      <c r="A301" s="10">
        <v>24015280</v>
      </c>
      <c r="B301" s="35" t="s">
        <v>1132</v>
      </c>
      <c r="C301" s="35" t="s">
        <v>1444</v>
      </c>
      <c r="D301" s="35" t="s">
        <v>1444</v>
      </c>
      <c r="E301" s="35" t="s">
        <v>44</v>
      </c>
      <c r="F301" s="35">
        <v>8</v>
      </c>
      <c r="G301" s="35">
        <v>1900</v>
      </c>
      <c r="H301" s="36">
        <v>-73.343611109999998</v>
      </c>
      <c r="I301" s="37">
        <v>5.9447222200000001</v>
      </c>
      <c r="J301" s="22">
        <v>18.185575250344652</v>
      </c>
      <c r="K301" s="23">
        <v>18.255970608567779</v>
      </c>
      <c r="L301" s="23">
        <v>18.161680472196991</v>
      </c>
      <c r="M301" s="23">
        <v>17.9539018053208</v>
      </c>
      <c r="N301" s="23">
        <v>18.137735709021669</v>
      </c>
      <c r="O301" s="23">
        <v>18.1598678902856</v>
      </c>
      <c r="P301" s="23">
        <v>18.055123208708611</v>
      </c>
      <c r="Q301" s="23">
        <v>18.137470365970831</v>
      </c>
      <c r="R301" s="23">
        <v>18.183752843435919</v>
      </c>
      <c r="S301" s="23">
        <v>18.10193763621303</v>
      </c>
      <c r="T301" s="23">
        <v>18.16466784655012</v>
      </c>
      <c r="U301" s="23">
        <v>18.12620450131206</v>
      </c>
      <c r="V301" s="38">
        <v>18.13532401149401</v>
      </c>
      <c r="W301" s="41">
        <v>295</v>
      </c>
      <c r="X301" s="24">
        <v>0.81944444444444442</v>
      </c>
    </row>
    <row r="302" spans="1:24" ht="13.9" customHeight="1" x14ac:dyDescent="0.2">
      <c r="A302" s="10">
        <v>24015250</v>
      </c>
      <c r="B302" s="21" t="s">
        <v>1132</v>
      </c>
      <c r="C302" s="21" t="s">
        <v>1445</v>
      </c>
      <c r="D302" s="21" t="s">
        <v>1446</v>
      </c>
      <c r="E302" s="21" t="s">
        <v>44</v>
      </c>
      <c r="F302" s="21">
        <v>8</v>
      </c>
      <c r="G302" s="21">
        <v>1400</v>
      </c>
      <c r="H302" s="42">
        <v>-73.415388890000003</v>
      </c>
      <c r="I302" s="43">
        <v>6.2371666699999997</v>
      </c>
      <c r="J302" s="22">
        <v>21.545717338287179</v>
      </c>
      <c r="K302" s="23">
        <v>21.560816964738741</v>
      </c>
      <c r="L302" s="23">
        <v>21.61709578318025</v>
      </c>
      <c r="M302" s="23">
        <v>21.572446153813679</v>
      </c>
      <c r="N302" s="23">
        <v>21.507777167126239</v>
      </c>
      <c r="O302" s="23">
        <v>21.43125417109875</v>
      </c>
      <c r="P302" s="23">
        <v>21.249423815600579</v>
      </c>
      <c r="Q302" s="23">
        <v>21.304846458288491</v>
      </c>
      <c r="R302" s="23">
        <v>21.22896057140672</v>
      </c>
      <c r="S302" s="23">
        <v>21.150314253896148</v>
      </c>
      <c r="T302" s="23">
        <v>21.25233769104457</v>
      </c>
      <c r="U302" s="23">
        <v>21.578760380737631</v>
      </c>
      <c r="V302" s="38">
        <v>21.416645895768241</v>
      </c>
      <c r="W302" s="41">
        <v>334</v>
      </c>
      <c r="X302" s="24">
        <v>0.92777777777777781</v>
      </c>
    </row>
    <row r="303" spans="1:24" ht="13.9" customHeight="1" x14ac:dyDescent="0.2">
      <c r="A303" s="10">
        <v>23125130</v>
      </c>
      <c r="B303" s="21" t="s">
        <v>1188</v>
      </c>
      <c r="C303" s="21" t="s">
        <v>1447</v>
      </c>
      <c r="D303" s="21" t="s">
        <v>1447</v>
      </c>
      <c r="E303" s="21" t="s">
        <v>44</v>
      </c>
      <c r="F303" s="21">
        <v>8</v>
      </c>
      <c r="G303" s="21">
        <v>935</v>
      </c>
      <c r="H303" s="42">
        <v>-73.808888890000006</v>
      </c>
      <c r="I303" s="43">
        <v>6.2213888900000001</v>
      </c>
      <c r="J303" s="22">
        <v>22.751761101597239</v>
      </c>
      <c r="K303" s="23">
        <v>22.670403759865589</v>
      </c>
      <c r="L303" s="23">
        <v>22.65750800962708</v>
      </c>
      <c r="M303" s="23">
        <v>22.816899983404792</v>
      </c>
      <c r="N303" s="23">
        <v>22.827121094141731</v>
      </c>
      <c r="O303" s="23">
        <v>22.883254595620571</v>
      </c>
      <c r="P303" s="23">
        <v>22.95868883450451</v>
      </c>
      <c r="Q303" s="23">
        <v>23.094617082695962</v>
      </c>
      <c r="R303" s="23">
        <v>22.769491606958741</v>
      </c>
      <c r="S303" s="23">
        <v>22.561724894093889</v>
      </c>
      <c r="T303" s="23">
        <v>22.39153887569368</v>
      </c>
      <c r="U303" s="23">
        <v>22.577833946778359</v>
      </c>
      <c r="V303" s="38">
        <v>22.746736982081849</v>
      </c>
      <c r="W303" s="41">
        <v>221</v>
      </c>
      <c r="X303" s="24">
        <v>0.92083333333333328</v>
      </c>
    </row>
    <row r="304" spans="1:24" ht="13.9" customHeight="1" x14ac:dyDescent="0.2">
      <c r="A304" s="10">
        <v>23195502</v>
      </c>
      <c r="B304" s="21" t="s">
        <v>1130</v>
      </c>
      <c r="C304" s="21" t="s">
        <v>46</v>
      </c>
      <c r="D304" s="21" t="s">
        <v>47</v>
      </c>
      <c r="E304" s="21" t="s">
        <v>44</v>
      </c>
      <c r="F304" s="21">
        <v>8</v>
      </c>
      <c r="G304" s="21">
        <v>1189</v>
      </c>
      <c r="H304" s="42">
        <v>-73.184527779999996</v>
      </c>
      <c r="I304" s="43">
        <v>7.1214722200000002</v>
      </c>
      <c r="J304" s="22">
        <v>21.61948725607326</v>
      </c>
      <c r="K304" s="23">
        <v>21.944611313831611</v>
      </c>
      <c r="L304" s="23">
        <v>21.892267238436581</v>
      </c>
      <c r="M304" s="23">
        <v>21.765076585121221</v>
      </c>
      <c r="N304" s="23">
        <v>21.73541548222304</v>
      </c>
      <c r="O304" s="23">
        <v>21.734028213166141</v>
      </c>
      <c r="P304" s="23">
        <v>21.72154002389485</v>
      </c>
      <c r="Q304" s="23">
        <v>21.814997932175341</v>
      </c>
      <c r="R304" s="23">
        <v>21.645192307692302</v>
      </c>
      <c r="S304" s="23">
        <v>21.259047860741401</v>
      </c>
      <c r="T304" s="23">
        <v>21.047833333333319</v>
      </c>
      <c r="U304" s="23">
        <v>21.252171658986171</v>
      </c>
      <c r="V304" s="38">
        <v>21.619305767139601</v>
      </c>
      <c r="W304" s="41">
        <v>319</v>
      </c>
      <c r="X304" s="24">
        <v>0.88611111111111107</v>
      </c>
    </row>
    <row r="305" spans="1:24" ht="13.9" customHeight="1" x14ac:dyDescent="0.2">
      <c r="A305" s="10">
        <v>24025040</v>
      </c>
      <c r="B305" s="21" t="s">
        <v>1142</v>
      </c>
      <c r="C305" s="21" t="s">
        <v>1448</v>
      </c>
      <c r="D305" s="21" t="s">
        <v>331</v>
      </c>
      <c r="E305" s="21" t="s">
        <v>44</v>
      </c>
      <c r="F305" s="21">
        <v>8</v>
      </c>
      <c r="G305" s="21">
        <v>1673</v>
      </c>
      <c r="H305" s="42">
        <v>-72.968888890000002</v>
      </c>
      <c r="I305" s="43">
        <v>6.47</v>
      </c>
      <c r="J305" s="22">
        <v>19.068591830743252</v>
      </c>
      <c r="K305" s="23">
        <v>19.406895340469081</v>
      </c>
      <c r="L305" s="23">
        <v>19.533368666733349</v>
      </c>
      <c r="M305" s="23">
        <v>19.47363878401999</v>
      </c>
      <c r="N305" s="23">
        <v>19.427540617342778</v>
      </c>
      <c r="O305" s="23">
        <v>19.2142532703886</v>
      </c>
      <c r="P305" s="23">
        <v>18.99020217944507</v>
      </c>
      <c r="Q305" s="23">
        <v>19.07500450844547</v>
      </c>
      <c r="R305" s="23">
        <v>19.0774795279168</v>
      </c>
      <c r="S305" s="23">
        <v>19.065929567791962</v>
      </c>
      <c r="T305" s="23">
        <v>19.128011590074589</v>
      </c>
      <c r="U305" s="23">
        <v>19.0838016148309</v>
      </c>
      <c r="V305" s="38">
        <v>19.212059791516818</v>
      </c>
      <c r="W305" s="41">
        <v>354</v>
      </c>
      <c r="X305" s="24">
        <v>0.98333333333333328</v>
      </c>
    </row>
    <row r="306" spans="1:24" ht="13.9" customHeight="1" x14ac:dyDescent="0.2">
      <c r="A306" s="10">
        <v>24055040</v>
      </c>
      <c r="B306" s="21" t="s">
        <v>1132</v>
      </c>
      <c r="C306" s="21" t="s">
        <v>335</v>
      </c>
      <c r="D306" s="21" t="s">
        <v>336</v>
      </c>
      <c r="E306" s="21" t="s">
        <v>44</v>
      </c>
      <c r="F306" s="21">
        <v>8</v>
      </c>
      <c r="G306" s="21">
        <v>940</v>
      </c>
      <c r="H306" s="42">
        <v>-73.292000000000002</v>
      </c>
      <c r="I306" s="43">
        <v>6.5497222199999996</v>
      </c>
      <c r="J306" s="22">
        <v>26.7494545813584</v>
      </c>
      <c r="K306" s="23">
        <v>26.96616077283905</v>
      </c>
      <c r="L306" s="23">
        <v>26.744430531278141</v>
      </c>
      <c r="M306" s="23">
        <v>26.264541325765681</v>
      </c>
      <c r="N306" s="23">
        <v>26.01080915861079</v>
      </c>
      <c r="O306" s="23">
        <v>26.015230613096978</v>
      </c>
      <c r="P306" s="23">
        <v>26.065864466066579</v>
      </c>
      <c r="Q306" s="23">
        <v>26.11906044753972</v>
      </c>
      <c r="R306" s="23">
        <v>26.096985386238281</v>
      </c>
      <c r="S306" s="23">
        <v>25.68526828154393</v>
      </c>
      <c r="T306" s="23">
        <v>25.729794688469251</v>
      </c>
      <c r="U306" s="23">
        <v>26.22972605264188</v>
      </c>
      <c r="V306" s="38">
        <v>26.223110525454061</v>
      </c>
      <c r="W306" s="41">
        <v>357</v>
      </c>
      <c r="X306" s="24">
        <v>0.9916666666666667</v>
      </c>
    </row>
    <row r="307" spans="1:24" ht="13.9" customHeight="1" x14ac:dyDescent="0.2">
      <c r="A307" s="10">
        <v>24025020</v>
      </c>
      <c r="B307" s="21" t="s">
        <v>1134</v>
      </c>
      <c r="C307" s="21" t="s">
        <v>1449</v>
      </c>
      <c r="D307" s="21" t="s">
        <v>1450</v>
      </c>
      <c r="E307" s="21" t="s">
        <v>44</v>
      </c>
      <c r="F307" s="21">
        <v>8</v>
      </c>
      <c r="G307" s="21">
        <v>975</v>
      </c>
      <c r="H307" s="42">
        <v>-73.199166669999997</v>
      </c>
      <c r="I307" s="43">
        <v>6.5322222200000004</v>
      </c>
      <c r="J307" s="22">
        <v>25.456287727104179</v>
      </c>
      <c r="K307" s="23">
        <v>25.866066867359969</v>
      </c>
      <c r="L307" s="23">
        <v>25.812713115984241</v>
      </c>
      <c r="M307" s="23">
        <v>24.9599461859979</v>
      </c>
      <c r="N307" s="23">
        <v>24.622581856315719</v>
      </c>
      <c r="O307" s="23">
        <v>24.178788436978081</v>
      </c>
      <c r="P307" s="23">
        <v>24.530180298640001</v>
      </c>
      <c r="Q307" s="23">
        <v>24.77608680585265</v>
      </c>
      <c r="R307" s="23">
        <v>24.45872374527022</v>
      </c>
      <c r="S307" s="23">
        <v>24.2811954464396</v>
      </c>
      <c r="T307" s="23">
        <v>24.298752234993611</v>
      </c>
      <c r="U307" s="23">
        <v>24.806524904214552</v>
      </c>
      <c r="V307" s="38">
        <v>24.837320635429229</v>
      </c>
      <c r="W307" s="41">
        <v>118</v>
      </c>
      <c r="X307" s="24">
        <v>0.98333333333333328</v>
      </c>
    </row>
    <row r="308" spans="1:24" ht="13.9" customHeight="1" x14ac:dyDescent="0.2">
      <c r="A308" s="10">
        <v>23125050</v>
      </c>
      <c r="B308" s="21" t="s">
        <v>1132</v>
      </c>
      <c r="C308" s="21" t="s">
        <v>313</v>
      </c>
      <c r="D308" s="21" t="s">
        <v>314</v>
      </c>
      <c r="E308" s="21" t="s">
        <v>44</v>
      </c>
      <c r="F308" s="21">
        <v>8</v>
      </c>
      <c r="G308" s="21">
        <v>168</v>
      </c>
      <c r="H308" s="42">
        <v>-74.061388890000003</v>
      </c>
      <c r="I308" s="43">
        <v>6.6494444399999999</v>
      </c>
      <c r="J308" s="22">
        <v>29.11759580920868</v>
      </c>
      <c r="K308" s="23">
        <v>29.14846080554889</v>
      </c>
      <c r="L308" s="23">
        <v>28.823010752688131</v>
      </c>
      <c r="M308" s="23">
        <v>28.708816517667049</v>
      </c>
      <c r="N308" s="23">
        <v>28.814424532058901</v>
      </c>
      <c r="O308" s="23">
        <v>28.874210012209971</v>
      </c>
      <c r="P308" s="23">
        <v>29.100200457886739</v>
      </c>
      <c r="Q308" s="23">
        <v>28.964773258531981</v>
      </c>
      <c r="R308" s="23">
        <v>28.68589772243504</v>
      </c>
      <c r="S308" s="23">
        <v>28.439637613730319</v>
      </c>
      <c r="T308" s="23">
        <v>28.260795977011451</v>
      </c>
      <c r="U308" s="23">
        <v>28.650301260659958</v>
      </c>
      <c r="V308" s="38">
        <v>28.799010393303089</v>
      </c>
      <c r="W308" s="41">
        <v>103</v>
      </c>
      <c r="X308" s="24">
        <v>0.85833333333333328</v>
      </c>
    </row>
    <row r="309" spans="1:24" ht="13.9" customHeight="1" x14ac:dyDescent="0.2">
      <c r="A309" s="10">
        <v>24065010</v>
      </c>
      <c r="B309" s="21" t="s">
        <v>1134</v>
      </c>
      <c r="C309" s="21" t="s">
        <v>1451</v>
      </c>
      <c r="D309" s="21" t="s">
        <v>1452</v>
      </c>
      <c r="E309" s="21" t="s">
        <v>44</v>
      </c>
      <c r="F309" s="21">
        <v>8</v>
      </c>
      <c r="G309" s="21">
        <v>138</v>
      </c>
      <c r="H309" s="42">
        <v>-73.790000000000006</v>
      </c>
      <c r="I309" s="43">
        <v>7.2461111100000002</v>
      </c>
      <c r="J309" s="22">
        <v>29.355954958489701</v>
      </c>
      <c r="K309" s="23">
        <v>29.746300022948969</v>
      </c>
      <c r="L309" s="23">
        <v>29.282827329965379</v>
      </c>
      <c r="M309" s="23">
        <v>29.0427860170571</v>
      </c>
      <c r="N309" s="23">
        <v>28.90850393913643</v>
      </c>
      <c r="O309" s="23">
        <v>28.9239538609013</v>
      </c>
      <c r="P309" s="23">
        <v>29.06972303466712</v>
      </c>
      <c r="Q309" s="23">
        <v>29.13763449738871</v>
      </c>
      <c r="R309" s="23">
        <v>28.75748405694813</v>
      </c>
      <c r="S309" s="23">
        <v>28.672495712348042</v>
      </c>
      <c r="T309" s="23">
        <v>28.647815701877558</v>
      </c>
      <c r="U309" s="23">
        <v>28.775999588527039</v>
      </c>
      <c r="V309" s="38">
        <v>29.026789893354621</v>
      </c>
      <c r="W309" s="41">
        <v>220</v>
      </c>
      <c r="X309" s="24">
        <v>0.91666666666666663</v>
      </c>
    </row>
    <row r="310" spans="1:24" ht="13.9" customHeight="1" x14ac:dyDescent="0.2">
      <c r="A310" s="10">
        <v>23185010</v>
      </c>
      <c r="B310" s="21" t="s">
        <v>1142</v>
      </c>
      <c r="C310" s="21" t="s">
        <v>319</v>
      </c>
      <c r="D310" s="21" t="s">
        <v>1453</v>
      </c>
      <c r="E310" s="21" t="s">
        <v>44</v>
      </c>
      <c r="F310" s="21">
        <v>8</v>
      </c>
      <c r="G310" s="21">
        <v>328</v>
      </c>
      <c r="H310" s="42">
        <v>-73.537222220000004</v>
      </c>
      <c r="I310" s="43">
        <v>7.4561111100000002</v>
      </c>
      <c r="J310" s="22">
        <v>27.942647407078169</v>
      </c>
      <c r="K310" s="23">
        <v>28.661474217149049</v>
      </c>
      <c r="L310" s="23">
        <v>28.58512981864342</v>
      </c>
      <c r="M310" s="23">
        <v>28.04036603337115</v>
      </c>
      <c r="N310" s="23">
        <v>27.962540236189771</v>
      </c>
      <c r="O310" s="23">
        <v>27.922477867058749</v>
      </c>
      <c r="P310" s="23">
        <v>28.0184121670802</v>
      </c>
      <c r="Q310" s="23">
        <v>28.018688345149439</v>
      </c>
      <c r="R310" s="23">
        <v>27.726090563430109</v>
      </c>
      <c r="S310" s="23">
        <v>27.282952445666279</v>
      </c>
      <c r="T310" s="23">
        <v>27.24464899001859</v>
      </c>
      <c r="U310" s="23">
        <v>27.598673600602201</v>
      </c>
      <c r="V310" s="38">
        <v>27.917008474286419</v>
      </c>
      <c r="W310" s="41">
        <v>300</v>
      </c>
      <c r="X310" s="24">
        <v>0.83333333333333337</v>
      </c>
    </row>
    <row r="311" spans="1:24" ht="13.9" customHeight="1" x14ac:dyDescent="0.2">
      <c r="A311" s="10">
        <v>23195090</v>
      </c>
      <c r="B311" s="21" t="s">
        <v>1132</v>
      </c>
      <c r="C311" s="21" t="s">
        <v>1454</v>
      </c>
      <c r="D311" s="21" t="s">
        <v>322</v>
      </c>
      <c r="E311" s="21" t="s">
        <v>44</v>
      </c>
      <c r="F311" s="21">
        <v>8</v>
      </c>
      <c r="G311" s="21">
        <v>1725</v>
      </c>
      <c r="H311" s="42">
        <v>-72.987499999999997</v>
      </c>
      <c r="I311" s="43">
        <v>7.3658333300000001</v>
      </c>
      <c r="J311" s="22">
        <v>18.67654518094556</v>
      </c>
      <c r="K311" s="23">
        <v>18.993119558747349</v>
      </c>
      <c r="L311" s="23">
        <v>18.999418912097319</v>
      </c>
      <c r="M311" s="23">
        <v>18.715170959906931</v>
      </c>
      <c r="N311" s="23">
        <v>18.818478570718131</v>
      </c>
      <c r="O311" s="23">
        <v>18.862506739472451</v>
      </c>
      <c r="P311" s="23">
        <v>18.9909371146904</v>
      </c>
      <c r="Q311" s="23">
        <v>19.083052786798319</v>
      </c>
      <c r="R311" s="23">
        <v>18.835058362971861</v>
      </c>
      <c r="S311" s="23">
        <v>18.50720835851228</v>
      </c>
      <c r="T311" s="23">
        <v>18.454555626145709</v>
      </c>
      <c r="U311" s="23">
        <v>18.49047517863422</v>
      </c>
      <c r="V311" s="38">
        <v>18.785543945803379</v>
      </c>
      <c r="W311" s="41">
        <v>333</v>
      </c>
      <c r="X311" s="24">
        <v>0.92500000000000004</v>
      </c>
    </row>
    <row r="312" spans="1:24" ht="13.9" customHeight="1" x14ac:dyDescent="0.2">
      <c r="A312" s="10">
        <v>37015020</v>
      </c>
      <c r="B312" s="21" t="s">
        <v>1142</v>
      </c>
      <c r="C312" s="21" t="s">
        <v>1455</v>
      </c>
      <c r="D312" s="21" t="s">
        <v>338</v>
      </c>
      <c r="E312" s="21" t="s">
        <v>44</v>
      </c>
      <c r="F312" s="21">
        <v>8</v>
      </c>
      <c r="G312" s="21">
        <v>3214</v>
      </c>
      <c r="H312" s="42">
        <v>-72.868611110000003</v>
      </c>
      <c r="I312" s="43">
        <v>7.1869444400000004</v>
      </c>
      <c r="J312" s="22">
        <v>8.4292947736504065</v>
      </c>
      <c r="K312" s="23">
        <v>8.7917292931063731</v>
      </c>
      <c r="L312" s="23">
        <v>9.1460722451754144</v>
      </c>
      <c r="M312" s="23">
        <v>9.4019331721705246</v>
      </c>
      <c r="N312" s="23">
        <v>9.3602246226493531</v>
      </c>
      <c r="O312" s="23">
        <v>8.8623938162837543</v>
      </c>
      <c r="P312" s="23">
        <v>8.5421242813545373</v>
      </c>
      <c r="Q312" s="23">
        <v>8.9418110731500597</v>
      </c>
      <c r="R312" s="23">
        <v>9.1213698261706551</v>
      </c>
      <c r="S312" s="23">
        <v>9.1783728479351918</v>
      </c>
      <c r="T312" s="23">
        <v>9.1429081364753184</v>
      </c>
      <c r="U312" s="23">
        <v>8.6357767993867967</v>
      </c>
      <c r="V312" s="38">
        <v>8.962834240625698</v>
      </c>
      <c r="W312" s="41">
        <v>352</v>
      </c>
      <c r="X312" s="24">
        <v>0.97777777777777775</v>
      </c>
    </row>
    <row r="313" spans="1:24" ht="13.9" customHeight="1" x14ac:dyDescent="0.2">
      <c r="A313" s="10">
        <v>24015270</v>
      </c>
      <c r="B313" s="35" t="s">
        <v>1134</v>
      </c>
      <c r="C313" s="35" t="s">
        <v>1456</v>
      </c>
      <c r="D313" s="35" t="s">
        <v>1457</v>
      </c>
      <c r="E313" s="35" t="s">
        <v>44</v>
      </c>
      <c r="F313" s="35">
        <v>8</v>
      </c>
      <c r="G313" s="35">
        <v>2170</v>
      </c>
      <c r="H313" s="36">
        <v>-73.672777780000004</v>
      </c>
      <c r="I313" s="37">
        <v>5.9972222200000003</v>
      </c>
      <c r="J313" s="22">
        <v>16.688961511684131</v>
      </c>
      <c r="K313" s="23">
        <v>16.64816591395271</v>
      </c>
      <c r="L313" s="23">
        <v>16.652571356107011</v>
      </c>
      <c r="M313" s="23">
        <v>16.62788436867293</v>
      </c>
      <c r="N313" s="23">
        <v>16.501207606325</v>
      </c>
      <c r="O313" s="23">
        <v>16.572084907597599</v>
      </c>
      <c r="P313" s="23">
        <v>16.424242884186199</v>
      </c>
      <c r="Q313" s="23">
        <v>16.478033925334131</v>
      </c>
      <c r="R313" s="23">
        <v>16.525720268841852</v>
      </c>
      <c r="S313" s="23">
        <v>16.324429797502969</v>
      </c>
      <c r="T313" s="23">
        <v>16.17917117196528</v>
      </c>
      <c r="U313" s="23">
        <v>16.4509574044483</v>
      </c>
      <c r="V313" s="38">
        <v>16.506119259718169</v>
      </c>
      <c r="W313" s="41">
        <v>214</v>
      </c>
      <c r="X313" s="24">
        <v>0.89166666666666672</v>
      </c>
    </row>
    <row r="314" spans="1:24" ht="13.9" customHeight="1" x14ac:dyDescent="0.2">
      <c r="A314" s="10">
        <v>24055030</v>
      </c>
      <c r="B314" s="21" t="s">
        <v>1132</v>
      </c>
      <c r="C314" s="21" t="s">
        <v>334</v>
      </c>
      <c r="D314" s="21" t="s">
        <v>334</v>
      </c>
      <c r="E314" s="21" t="s">
        <v>44</v>
      </c>
      <c r="F314" s="21">
        <v>8</v>
      </c>
      <c r="G314" s="21">
        <v>1810</v>
      </c>
      <c r="H314" s="42">
        <v>-73.282750000000007</v>
      </c>
      <c r="I314" s="43">
        <v>6.7927777799999998</v>
      </c>
      <c r="J314" s="22">
        <v>18.762848658054139</v>
      </c>
      <c r="K314" s="23">
        <v>19.101717890645851</v>
      </c>
      <c r="L314" s="23">
        <v>19.1272785752464</v>
      </c>
      <c r="M314" s="23">
        <v>19.182189499420002</v>
      </c>
      <c r="N314" s="23">
        <v>19.22387114500588</v>
      </c>
      <c r="O314" s="23">
        <v>19.18219384898654</v>
      </c>
      <c r="P314" s="23">
        <v>19.03556780961064</v>
      </c>
      <c r="Q314" s="23">
        <v>19.132762427527378</v>
      </c>
      <c r="R314" s="23">
        <v>19.08208868706501</v>
      </c>
      <c r="S314" s="23">
        <v>18.685052168105109</v>
      </c>
      <c r="T314" s="23">
        <v>18.538494342310511</v>
      </c>
      <c r="U314" s="23">
        <v>18.628413973759201</v>
      </c>
      <c r="V314" s="38">
        <v>18.97353991881139</v>
      </c>
      <c r="W314" s="41">
        <v>341</v>
      </c>
      <c r="X314" s="24">
        <v>0.94722222222222219</v>
      </c>
    </row>
    <row r="315" spans="1:24" ht="13.9" customHeight="1" x14ac:dyDescent="0.2">
      <c r="A315" s="10">
        <v>13095020</v>
      </c>
      <c r="B315" s="21" t="s">
        <v>1142</v>
      </c>
      <c r="C315" s="21" t="s">
        <v>1458</v>
      </c>
      <c r="D315" s="21" t="s">
        <v>1459</v>
      </c>
      <c r="E315" s="21" t="s">
        <v>133</v>
      </c>
      <c r="F315" s="21">
        <v>2</v>
      </c>
      <c r="G315" s="21">
        <v>200</v>
      </c>
      <c r="H315" s="42">
        <v>-75.351361109999999</v>
      </c>
      <c r="I315" s="43">
        <v>9.5301388900000017</v>
      </c>
      <c r="J315" s="44">
        <v>27.150329622861371</v>
      </c>
      <c r="K315" s="45">
        <v>27.56336754217676</v>
      </c>
      <c r="L315" s="45">
        <v>27.439483610905111</v>
      </c>
      <c r="M315" s="45">
        <v>27.381172594552211</v>
      </c>
      <c r="N315" s="45">
        <v>27.150468643043538</v>
      </c>
      <c r="O315" s="45">
        <v>27.0082477292822</v>
      </c>
      <c r="P315" s="45">
        <v>27.057477326846499</v>
      </c>
      <c r="Q315" s="45">
        <v>26.884436009016039</v>
      </c>
      <c r="R315" s="45">
        <v>26.55198906485262</v>
      </c>
      <c r="S315" s="45">
        <v>26.269582585518499</v>
      </c>
      <c r="T315" s="45">
        <v>26.086056269280888</v>
      </c>
      <c r="U315" s="45">
        <v>26.482507545403219</v>
      </c>
      <c r="V315" s="38">
        <v>26.91875987864492</v>
      </c>
      <c r="W315" s="41">
        <v>108</v>
      </c>
      <c r="X315" s="24">
        <v>0.9</v>
      </c>
    </row>
    <row r="316" spans="1:24" ht="13.9" customHeight="1" x14ac:dyDescent="0.2">
      <c r="A316" s="10">
        <v>25025080</v>
      </c>
      <c r="B316" s="21" t="s">
        <v>1142</v>
      </c>
      <c r="C316" s="21" t="s">
        <v>1460</v>
      </c>
      <c r="D316" s="21" t="s">
        <v>851</v>
      </c>
      <c r="E316" s="21" t="s">
        <v>133</v>
      </c>
      <c r="F316" s="21">
        <v>2</v>
      </c>
      <c r="G316" s="21">
        <v>166</v>
      </c>
      <c r="H316" s="42">
        <v>-75.283055560000008</v>
      </c>
      <c r="I316" s="43">
        <v>9.3338888900000008</v>
      </c>
      <c r="J316" s="22">
        <v>27.83595655696217</v>
      </c>
      <c r="K316" s="23">
        <v>28.283483538184999</v>
      </c>
      <c r="L316" s="23">
        <v>28.440171070455332</v>
      </c>
      <c r="M316" s="23">
        <v>28.30543051169774</v>
      </c>
      <c r="N316" s="23">
        <v>27.74731718932787</v>
      </c>
      <c r="O316" s="23">
        <v>27.715072750218621</v>
      </c>
      <c r="P316" s="23">
        <v>27.76810747493143</v>
      </c>
      <c r="Q316" s="23">
        <v>27.597106102685618</v>
      </c>
      <c r="R316" s="23">
        <v>27.170883848750218</v>
      </c>
      <c r="S316" s="23">
        <v>26.888831730658229</v>
      </c>
      <c r="T316" s="23">
        <v>26.943989840778631</v>
      </c>
      <c r="U316" s="23">
        <v>27.480005881946479</v>
      </c>
      <c r="V316" s="38">
        <v>27.681363041383111</v>
      </c>
      <c r="W316" s="41">
        <v>315</v>
      </c>
      <c r="X316" s="24">
        <v>0.875</v>
      </c>
    </row>
    <row r="317" spans="1:24" ht="13.9" customHeight="1" x14ac:dyDescent="0.2">
      <c r="A317" s="10">
        <v>25025270</v>
      </c>
      <c r="B317" s="21" t="s">
        <v>1140</v>
      </c>
      <c r="C317" s="21" t="s">
        <v>1461</v>
      </c>
      <c r="D317" s="21" t="s">
        <v>134</v>
      </c>
      <c r="E317" s="21" t="s">
        <v>133</v>
      </c>
      <c r="F317" s="21">
        <v>2</v>
      </c>
      <c r="G317" s="21">
        <v>160</v>
      </c>
      <c r="H317" s="42">
        <v>-75.387500000000003</v>
      </c>
      <c r="I317" s="43">
        <v>9.3163888900000007</v>
      </c>
      <c r="J317" s="22">
        <v>27.102246944214681</v>
      </c>
      <c r="K317" s="23">
        <v>27.372687000223461</v>
      </c>
      <c r="L317" s="23">
        <v>27.513258047542202</v>
      </c>
      <c r="M317" s="23">
        <v>27.543631699717899</v>
      </c>
      <c r="N317" s="23">
        <v>27.219916759362249</v>
      </c>
      <c r="O317" s="23">
        <v>27.34665348927664</v>
      </c>
      <c r="P317" s="23">
        <v>27.359246296590548</v>
      </c>
      <c r="Q317" s="23">
        <v>27.2190910764708</v>
      </c>
      <c r="R317" s="23">
        <v>26.749827654625062</v>
      </c>
      <c r="S317" s="23">
        <v>26.49867881858615</v>
      </c>
      <c r="T317" s="23">
        <v>26.562844134282059</v>
      </c>
      <c r="U317" s="23">
        <v>26.97506997517921</v>
      </c>
      <c r="V317" s="38">
        <v>27.121929324672578</v>
      </c>
      <c r="W317" s="41">
        <v>318</v>
      </c>
      <c r="X317" s="24">
        <v>0.8833333333333333</v>
      </c>
    </row>
    <row r="318" spans="1:24" ht="13.9" customHeight="1" x14ac:dyDescent="0.2">
      <c r="A318" s="10">
        <v>25025380</v>
      </c>
      <c r="B318" s="21" t="s">
        <v>1301</v>
      </c>
      <c r="C318" s="21" t="s">
        <v>1462</v>
      </c>
      <c r="D318" s="21" t="s">
        <v>136</v>
      </c>
      <c r="E318" s="21" t="s">
        <v>133</v>
      </c>
      <c r="F318" s="21">
        <v>2</v>
      </c>
      <c r="G318" s="21">
        <v>20</v>
      </c>
      <c r="H318" s="42">
        <v>-75.044722220000011</v>
      </c>
      <c r="I318" s="43">
        <v>9.1638888900000008</v>
      </c>
      <c r="J318" s="44">
        <v>28.35899056572379</v>
      </c>
      <c r="K318" s="45">
        <v>28.75106952407366</v>
      </c>
      <c r="L318" s="45">
        <v>28.91684565687072</v>
      </c>
      <c r="M318" s="45">
        <v>28.830087357432891</v>
      </c>
      <c r="N318" s="45">
        <v>28.528858107994012</v>
      </c>
      <c r="O318" s="45">
        <v>28.539422738991039</v>
      </c>
      <c r="P318" s="45">
        <v>28.498226025066419</v>
      </c>
      <c r="Q318" s="45">
        <v>28.41139216335926</v>
      </c>
      <c r="R318" s="45">
        <v>28.232848920531278</v>
      </c>
      <c r="S318" s="45">
        <v>27.989273285300179</v>
      </c>
      <c r="T318" s="45">
        <v>28.075690971253181</v>
      </c>
      <c r="U318" s="45">
        <v>28.257311573000958</v>
      </c>
      <c r="V318" s="38">
        <v>28.449168074133119</v>
      </c>
      <c r="W318" s="41">
        <v>312</v>
      </c>
      <c r="X318" s="24">
        <v>0.8666666666666667</v>
      </c>
    </row>
    <row r="319" spans="1:24" ht="13.9" customHeight="1" x14ac:dyDescent="0.2">
      <c r="A319" s="10">
        <v>21255080</v>
      </c>
      <c r="B319" s="35" t="s">
        <v>1142</v>
      </c>
      <c r="C319" s="35" t="s">
        <v>1463</v>
      </c>
      <c r="D319" s="35" t="s">
        <v>374</v>
      </c>
      <c r="E319" s="35" t="s">
        <v>65</v>
      </c>
      <c r="F319" s="35">
        <v>10</v>
      </c>
      <c r="G319" s="35">
        <v>450</v>
      </c>
      <c r="H319" s="36">
        <v>-74.767944439999994</v>
      </c>
      <c r="I319" s="37">
        <v>4.7837500000000004</v>
      </c>
      <c r="J319" s="44">
        <v>29.002486193784179</v>
      </c>
      <c r="K319" s="45">
        <v>29.127729623275108</v>
      </c>
      <c r="L319" s="45">
        <v>28.83732562252403</v>
      </c>
      <c r="M319" s="45">
        <v>28.13643870950585</v>
      </c>
      <c r="N319" s="45">
        <v>28.130636852463141</v>
      </c>
      <c r="O319" s="45">
        <v>28.699460913557079</v>
      </c>
      <c r="P319" s="45">
        <v>29.85158435805279</v>
      </c>
      <c r="Q319" s="45">
        <v>30.520337316954809</v>
      </c>
      <c r="R319" s="45">
        <v>29.645502227391589</v>
      </c>
      <c r="S319" s="45">
        <v>28.14153599027232</v>
      </c>
      <c r="T319" s="45">
        <v>27.591130104804041</v>
      </c>
      <c r="U319" s="45">
        <v>28.21892314072165</v>
      </c>
      <c r="V319" s="38">
        <v>28.82525758777555</v>
      </c>
      <c r="W319" s="41">
        <v>223</v>
      </c>
      <c r="X319" s="24">
        <v>0.9291666666666667</v>
      </c>
    </row>
    <row r="320" spans="1:24" ht="13.9" customHeight="1" x14ac:dyDescent="0.2">
      <c r="A320" s="10">
        <v>21255090</v>
      </c>
      <c r="B320" s="21" t="s">
        <v>1142</v>
      </c>
      <c r="C320" s="21" t="s">
        <v>1464</v>
      </c>
      <c r="D320" s="21" t="s">
        <v>769</v>
      </c>
      <c r="E320" s="21" t="s">
        <v>65</v>
      </c>
      <c r="F320" s="21">
        <v>10</v>
      </c>
      <c r="G320" s="21">
        <v>321</v>
      </c>
      <c r="H320" s="42">
        <v>-74.899991670000006</v>
      </c>
      <c r="I320" s="43">
        <v>5</v>
      </c>
      <c r="J320" s="22">
        <v>28.475241801220491</v>
      </c>
      <c r="K320" s="23">
        <v>28.628479928533871</v>
      </c>
      <c r="L320" s="23">
        <v>28.233804254933428</v>
      </c>
      <c r="M320" s="23">
        <v>27.99148366293041</v>
      </c>
      <c r="N320" s="23">
        <v>27.97204381999985</v>
      </c>
      <c r="O320" s="23">
        <v>28.22744366693329</v>
      </c>
      <c r="P320" s="23">
        <v>28.916523661482469</v>
      </c>
      <c r="Q320" s="23">
        <v>29.552042558032198</v>
      </c>
      <c r="R320" s="23">
        <v>29.06825057892295</v>
      </c>
      <c r="S320" s="23">
        <v>28.021983889303101</v>
      </c>
      <c r="T320" s="23">
        <v>27.733720968473811</v>
      </c>
      <c r="U320" s="23">
        <v>28.05123489537279</v>
      </c>
      <c r="V320" s="38">
        <v>28.406021140511552</v>
      </c>
      <c r="W320" s="41">
        <v>303</v>
      </c>
      <c r="X320" s="24">
        <v>0.84166666666666667</v>
      </c>
    </row>
    <row r="321" spans="1:24" ht="13.9" customHeight="1" x14ac:dyDescent="0.2">
      <c r="A321" s="10">
        <v>22055020</v>
      </c>
      <c r="B321" s="21" t="s">
        <v>1132</v>
      </c>
      <c r="C321" s="21" t="s">
        <v>1465</v>
      </c>
      <c r="D321" s="21" t="s">
        <v>381</v>
      </c>
      <c r="E321" s="21" t="s">
        <v>65</v>
      </c>
      <c r="F321" s="21">
        <v>10</v>
      </c>
      <c r="G321" s="21">
        <v>699</v>
      </c>
      <c r="H321" s="42">
        <v>-75.536361110000001</v>
      </c>
      <c r="I321" s="43">
        <v>3.45577778</v>
      </c>
      <c r="J321" s="22">
        <v>25.88973692385278</v>
      </c>
      <c r="K321" s="23">
        <v>26.047846728090981</v>
      </c>
      <c r="L321" s="23">
        <v>25.733742202082709</v>
      </c>
      <c r="M321" s="23">
        <v>25.700508689107821</v>
      </c>
      <c r="N321" s="23">
        <v>25.84097278225806</v>
      </c>
      <c r="O321" s="23">
        <v>25.897838624338618</v>
      </c>
      <c r="P321" s="23">
        <v>26.35276954000917</v>
      </c>
      <c r="Q321" s="23">
        <v>26.876419518290088</v>
      </c>
      <c r="R321" s="23">
        <v>26.951923603216709</v>
      </c>
      <c r="S321" s="23">
        <v>25.911317793433021</v>
      </c>
      <c r="T321" s="23">
        <v>25.370445731670941</v>
      </c>
      <c r="U321" s="23">
        <v>25.492584765361311</v>
      </c>
      <c r="V321" s="38">
        <v>26.00550890847601</v>
      </c>
      <c r="W321" s="41">
        <v>296</v>
      </c>
      <c r="X321" s="24">
        <v>0.82222222222222219</v>
      </c>
    </row>
    <row r="322" spans="1:24" ht="13.9" customHeight="1" x14ac:dyDescent="0.2">
      <c r="A322" s="10">
        <v>21215100</v>
      </c>
      <c r="B322" s="21" t="s">
        <v>1132</v>
      </c>
      <c r="C322" s="21" t="s">
        <v>1466</v>
      </c>
      <c r="D322" s="21" t="s">
        <v>1466</v>
      </c>
      <c r="E322" s="21" t="s">
        <v>65</v>
      </c>
      <c r="F322" s="21">
        <v>10</v>
      </c>
      <c r="G322" s="21">
        <v>1920</v>
      </c>
      <c r="H322" s="42">
        <v>-75.42458332999999</v>
      </c>
      <c r="I322" s="43">
        <v>4.4414999999999996</v>
      </c>
      <c r="J322" s="22">
        <v>19.109153852864829</v>
      </c>
      <c r="K322" s="23">
        <v>19.26904832056605</v>
      </c>
      <c r="L322" s="23">
        <v>19.066986732897082</v>
      </c>
      <c r="M322" s="23">
        <v>18.889967937084069</v>
      </c>
      <c r="N322" s="23">
        <v>18.783578207304849</v>
      </c>
      <c r="O322" s="23">
        <v>18.79098343773439</v>
      </c>
      <c r="P322" s="23">
        <v>18.79090097013637</v>
      </c>
      <c r="Q322" s="23">
        <v>19.108677338507551</v>
      </c>
      <c r="R322" s="23">
        <v>19.024700030174159</v>
      </c>
      <c r="S322" s="23">
        <v>18.861281362007151</v>
      </c>
      <c r="T322" s="23">
        <v>18.76257306709892</v>
      </c>
      <c r="U322" s="23">
        <v>18.91568480433563</v>
      </c>
      <c r="V322" s="38">
        <v>18.947794671725919</v>
      </c>
      <c r="W322" s="41">
        <v>220</v>
      </c>
      <c r="X322" s="24">
        <v>0.91666666666666663</v>
      </c>
    </row>
    <row r="323" spans="1:24" ht="13.9" customHeight="1" x14ac:dyDescent="0.2">
      <c r="A323" s="10">
        <v>21215130</v>
      </c>
      <c r="B323" s="35" t="s">
        <v>1132</v>
      </c>
      <c r="C323" s="35" t="s">
        <v>1467</v>
      </c>
      <c r="D323" s="35" t="s">
        <v>1466</v>
      </c>
      <c r="E323" s="35" t="s">
        <v>65</v>
      </c>
      <c r="F323" s="35">
        <v>10</v>
      </c>
      <c r="G323" s="35">
        <v>2229</v>
      </c>
      <c r="H323" s="36">
        <v>-75.518583329999998</v>
      </c>
      <c r="I323" s="37">
        <v>4.3413888900000002</v>
      </c>
      <c r="J323" s="44">
        <v>16.177262042545369</v>
      </c>
      <c r="K323" s="45">
        <v>16.256636802734779</v>
      </c>
      <c r="L323" s="45">
        <v>16.366468437500849</v>
      </c>
      <c r="M323" s="45">
        <v>16.463426137093101</v>
      </c>
      <c r="N323" s="45">
        <v>16.465785603659231</v>
      </c>
      <c r="O323" s="45">
        <v>16.309633293802811</v>
      </c>
      <c r="P323" s="45">
        <v>16.11558393642682</v>
      </c>
      <c r="Q323" s="45">
        <v>16.179821699669208</v>
      </c>
      <c r="R323" s="45">
        <v>16.135971743294991</v>
      </c>
      <c r="S323" s="45">
        <v>16.092183636895591</v>
      </c>
      <c r="T323" s="45">
        <v>16.104937381583909</v>
      </c>
      <c r="U323" s="45">
        <v>16.058229050797159</v>
      </c>
      <c r="V323" s="38">
        <v>16.227161647166991</v>
      </c>
      <c r="W323" s="41">
        <v>226</v>
      </c>
      <c r="X323" s="24">
        <v>0.94166666666666665</v>
      </c>
    </row>
    <row r="324" spans="1:24" ht="13.9" customHeight="1" x14ac:dyDescent="0.2">
      <c r="A324" s="10">
        <v>22045020</v>
      </c>
      <c r="B324" s="21" t="s">
        <v>1132</v>
      </c>
      <c r="C324" s="21" t="s">
        <v>1468</v>
      </c>
      <c r="D324" s="21" t="s">
        <v>379</v>
      </c>
      <c r="E324" s="21" t="s">
        <v>65</v>
      </c>
      <c r="F324" s="21">
        <v>10</v>
      </c>
      <c r="G324" s="21">
        <v>1030</v>
      </c>
      <c r="H324" s="42">
        <v>-75.584194440000005</v>
      </c>
      <c r="I324" s="43">
        <v>3.6518333300000001</v>
      </c>
      <c r="J324" s="22">
        <v>23.25101522268022</v>
      </c>
      <c r="K324" s="23">
        <v>23.542012532200388</v>
      </c>
      <c r="L324" s="23">
        <v>23.330993740079549</v>
      </c>
      <c r="M324" s="23">
        <v>23.38909633350568</v>
      </c>
      <c r="N324" s="23">
        <v>23.516846764033311</v>
      </c>
      <c r="O324" s="23">
        <v>23.63236696495817</v>
      </c>
      <c r="P324" s="23">
        <v>23.997132787108431</v>
      </c>
      <c r="Q324" s="23">
        <v>24.460367050778949</v>
      </c>
      <c r="R324" s="23">
        <v>24.488782613490329</v>
      </c>
      <c r="S324" s="23">
        <v>23.535037001057379</v>
      </c>
      <c r="T324" s="23">
        <v>22.88950677585381</v>
      </c>
      <c r="U324" s="23">
        <v>23.247577546890518</v>
      </c>
      <c r="V324" s="38">
        <v>23.606727944386389</v>
      </c>
      <c r="W324" s="41">
        <v>298</v>
      </c>
      <c r="X324" s="24">
        <v>0.82777777777777772</v>
      </c>
    </row>
    <row r="325" spans="1:24" ht="13.9" customHeight="1" x14ac:dyDescent="0.2">
      <c r="A325" s="10">
        <v>22045010</v>
      </c>
      <c r="B325" s="21" t="s">
        <v>1132</v>
      </c>
      <c r="C325" s="21" t="s">
        <v>1469</v>
      </c>
      <c r="D325" s="21" t="s">
        <v>379</v>
      </c>
      <c r="E325" s="21" t="s">
        <v>65</v>
      </c>
      <c r="F325" s="21">
        <v>10</v>
      </c>
      <c r="G325" s="21">
        <v>908</v>
      </c>
      <c r="H325" s="42">
        <v>-75.503444439999996</v>
      </c>
      <c r="I325" s="43">
        <v>3.7224444399999999</v>
      </c>
      <c r="J325" s="22">
        <v>24.50939291513453</v>
      </c>
      <c r="K325" s="23">
        <v>24.543467806716102</v>
      </c>
      <c r="L325" s="23">
        <v>24.337103762558009</v>
      </c>
      <c r="M325" s="23">
        <v>24.479686590038291</v>
      </c>
      <c r="N325" s="23">
        <v>24.650821658986139</v>
      </c>
      <c r="O325" s="23">
        <v>24.896565407772279</v>
      </c>
      <c r="P325" s="23">
        <v>25.244507180818172</v>
      </c>
      <c r="Q325" s="23">
        <v>25.598921067303831</v>
      </c>
      <c r="R325" s="23">
        <v>25.502000319284761</v>
      </c>
      <c r="S325" s="23">
        <v>24.47218981595962</v>
      </c>
      <c r="T325" s="23">
        <v>23.876374712643649</v>
      </c>
      <c r="U325" s="23">
        <v>24.127003318207741</v>
      </c>
      <c r="V325" s="38">
        <v>24.686502879618601</v>
      </c>
      <c r="W325" s="41">
        <v>297</v>
      </c>
      <c r="X325" s="24">
        <v>0.82499999999999996</v>
      </c>
    </row>
    <row r="326" spans="1:24" ht="13.9" customHeight="1" x14ac:dyDescent="0.2">
      <c r="A326" s="10">
        <v>21135040</v>
      </c>
      <c r="B326" s="21" t="s">
        <v>1132</v>
      </c>
      <c r="C326" s="21" t="s">
        <v>1470</v>
      </c>
      <c r="D326" s="21" t="s">
        <v>1471</v>
      </c>
      <c r="E326" s="21" t="s">
        <v>65</v>
      </c>
      <c r="F326" s="21">
        <v>10</v>
      </c>
      <c r="G326" s="21">
        <v>485</v>
      </c>
      <c r="H326" s="42">
        <v>-75.119805560000003</v>
      </c>
      <c r="I326" s="43">
        <v>3.7737500000000002</v>
      </c>
      <c r="J326" s="22">
        <v>28.311732480533909</v>
      </c>
      <c r="K326" s="23">
        <v>28.55653191795432</v>
      </c>
      <c r="L326" s="23">
        <v>28.158532258064511</v>
      </c>
      <c r="M326" s="23">
        <v>27.68792816091953</v>
      </c>
      <c r="N326" s="23">
        <v>27.80673835125447</v>
      </c>
      <c r="O326" s="23">
        <v>28.41789910600254</v>
      </c>
      <c r="P326" s="23">
        <v>29.323666666666661</v>
      </c>
      <c r="Q326" s="23">
        <v>30.64226881720429</v>
      </c>
      <c r="R326" s="23">
        <v>29.66223148148147</v>
      </c>
      <c r="S326" s="23">
        <v>28.305300982573218</v>
      </c>
      <c r="T326" s="23">
        <v>27.394735632183899</v>
      </c>
      <c r="U326" s="23">
        <v>27.576732377538821</v>
      </c>
      <c r="V326" s="38">
        <v>28.487024852698141</v>
      </c>
      <c r="W326" s="41">
        <v>118</v>
      </c>
      <c r="X326" s="24">
        <v>0.98333333333333328</v>
      </c>
    </row>
    <row r="327" spans="1:24" ht="13.9" customHeight="1" x14ac:dyDescent="0.2">
      <c r="A327" s="10">
        <v>21155040</v>
      </c>
      <c r="B327" s="21" t="s">
        <v>1132</v>
      </c>
      <c r="C327" s="21" t="s">
        <v>1472</v>
      </c>
      <c r="D327" s="21" t="s">
        <v>1473</v>
      </c>
      <c r="E327" s="21" t="s">
        <v>65</v>
      </c>
      <c r="F327" s="21">
        <v>10</v>
      </c>
      <c r="G327" s="21">
        <v>1456</v>
      </c>
      <c r="H327" s="42">
        <v>-74.905777779999994</v>
      </c>
      <c r="I327" s="43">
        <v>3.5330555600000002</v>
      </c>
      <c r="J327" s="22">
        <v>21.43883945124211</v>
      </c>
      <c r="K327" s="23">
        <v>21.467640485312899</v>
      </c>
      <c r="L327" s="23">
        <v>21.276701334816462</v>
      </c>
      <c r="M327" s="23">
        <v>21.034793103448269</v>
      </c>
      <c r="N327" s="23">
        <v>21.097939068100359</v>
      </c>
      <c r="O327" s="23">
        <v>20.937104086845459</v>
      </c>
      <c r="P327" s="23">
        <v>20.92439516129031</v>
      </c>
      <c r="Q327" s="23">
        <v>21.655510752688159</v>
      </c>
      <c r="R327" s="23">
        <v>21.751851851851839</v>
      </c>
      <c r="S327" s="23">
        <v>21.256699308755749</v>
      </c>
      <c r="T327" s="23">
        <v>20.619373563218382</v>
      </c>
      <c r="U327" s="23">
        <v>20.76806451612903</v>
      </c>
      <c r="V327" s="38">
        <v>21.185742723641589</v>
      </c>
      <c r="W327" s="41">
        <v>114</v>
      </c>
      <c r="X327" s="24">
        <v>0.95</v>
      </c>
    </row>
    <row r="328" spans="1:24" ht="13.9" customHeight="1" x14ac:dyDescent="0.2">
      <c r="A328" s="10">
        <v>21215080</v>
      </c>
      <c r="B328" s="35" t="s">
        <v>1132</v>
      </c>
      <c r="C328" s="35" t="s">
        <v>367</v>
      </c>
      <c r="D328" s="35" t="s">
        <v>368</v>
      </c>
      <c r="E328" s="35" t="s">
        <v>65</v>
      </c>
      <c r="F328" s="35">
        <v>10</v>
      </c>
      <c r="G328" s="35">
        <v>432</v>
      </c>
      <c r="H328" s="36">
        <v>-74.995361110000005</v>
      </c>
      <c r="I328" s="37">
        <v>4.2315277800000004</v>
      </c>
      <c r="J328" s="44">
        <v>27.650196692273131</v>
      </c>
      <c r="K328" s="45">
        <v>27.821607036678159</v>
      </c>
      <c r="L328" s="45">
        <v>27.24883035893383</v>
      </c>
      <c r="M328" s="45">
        <v>26.859495141561091</v>
      </c>
      <c r="N328" s="45">
        <v>26.85484863612573</v>
      </c>
      <c r="O328" s="45">
        <v>27.072923230300059</v>
      </c>
      <c r="P328" s="45">
        <v>27.608632285011371</v>
      </c>
      <c r="Q328" s="45">
        <v>28.426879526214119</v>
      </c>
      <c r="R328" s="45">
        <v>28.293327865203</v>
      </c>
      <c r="S328" s="45">
        <v>27.314008040702969</v>
      </c>
      <c r="T328" s="45">
        <v>26.794892653915529</v>
      </c>
      <c r="U328" s="45">
        <v>27.075298706689871</v>
      </c>
      <c r="V328" s="38">
        <v>27.418411681134071</v>
      </c>
      <c r="W328" s="41">
        <v>331</v>
      </c>
      <c r="X328" s="24">
        <v>0.9194444444444444</v>
      </c>
    </row>
    <row r="329" spans="1:24" ht="13.9" customHeight="1" x14ac:dyDescent="0.2">
      <c r="A329" s="10">
        <v>21185090</v>
      </c>
      <c r="B329" s="21" t="s">
        <v>1140</v>
      </c>
      <c r="C329" s="21" t="s">
        <v>1474</v>
      </c>
      <c r="D329" s="21" t="s">
        <v>368</v>
      </c>
      <c r="E329" s="21" t="s">
        <v>65</v>
      </c>
      <c r="F329" s="21">
        <v>10</v>
      </c>
      <c r="G329" s="21">
        <v>393</v>
      </c>
      <c r="H329" s="42">
        <v>-74.960472220000014</v>
      </c>
      <c r="I329" s="43">
        <v>4.1881388900000003</v>
      </c>
      <c r="J329" s="44">
        <v>28.597074692780328</v>
      </c>
      <c r="K329" s="45">
        <v>28.65336863711001</v>
      </c>
      <c r="L329" s="45">
        <v>28.49842597187758</v>
      </c>
      <c r="M329" s="45">
        <v>27.880974548440069</v>
      </c>
      <c r="N329" s="45">
        <v>27.754474772539279</v>
      </c>
      <c r="O329" s="45">
        <v>27.760101190476181</v>
      </c>
      <c r="P329" s="45">
        <v>28.54331234293247</v>
      </c>
      <c r="Q329" s="45">
        <v>29.89501729780271</v>
      </c>
      <c r="R329" s="45">
        <v>28.941787522905202</v>
      </c>
      <c r="S329" s="45">
        <v>28.08999133652776</v>
      </c>
      <c r="T329" s="45">
        <v>27.5883134713307</v>
      </c>
      <c r="U329" s="45">
        <v>27.763978316362898</v>
      </c>
      <c r="V329" s="38">
        <v>28.3305683417571</v>
      </c>
      <c r="W329" s="41">
        <v>120</v>
      </c>
      <c r="X329" s="24">
        <v>1</v>
      </c>
    </row>
    <row r="330" spans="1:24" ht="13.9" customHeight="1" x14ac:dyDescent="0.2">
      <c r="A330" s="10">
        <v>21185040</v>
      </c>
      <c r="B330" s="35" t="s">
        <v>1142</v>
      </c>
      <c r="C330" s="35" t="s">
        <v>1475</v>
      </c>
      <c r="D330" s="35" t="s">
        <v>1476</v>
      </c>
      <c r="E330" s="35" t="s">
        <v>65</v>
      </c>
      <c r="F330" s="35">
        <v>10</v>
      </c>
      <c r="G330" s="35">
        <v>305</v>
      </c>
      <c r="H330" s="36">
        <v>-74.798000000000002</v>
      </c>
      <c r="I330" s="37">
        <v>4.2754444400000002</v>
      </c>
      <c r="J330" s="44">
        <v>29.230525268658159</v>
      </c>
      <c r="K330" s="45">
        <v>29.412345371563418</v>
      </c>
      <c r="L330" s="45">
        <v>28.869153623874599</v>
      </c>
      <c r="M330" s="45">
        <v>28.47495445614442</v>
      </c>
      <c r="N330" s="45">
        <v>28.384179988881851</v>
      </c>
      <c r="O330" s="45">
        <v>28.541928228393051</v>
      </c>
      <c r="P330" s="45">
        <v>29.247836831205731</v>
      </c>
      <c r="Q330" s="45">
        <v>29.961440394358171</v>
      </c>
      <c r="R330" s="45">
        <v>29.574269113729141</v>
      </c>
      <c r="S330" s="45">
        <v>28.595759080151279</v>
      </c>
      <c r="T330" s="45">
        <v>28.022409652762381</v>
      </c>
      <c r="U330" s="45">
        <v>28.653540679722401</v>
      </c>
      <c r="V330" s="38">
        <v>28.914028557453719</v>
      </c>
      <c r="W330" s="41">
        <v>301</v>
      </c>
      <c r="X330" s="24">
        <v>0.83611111111111114</v>
      </c>
    </row>
    <row r="331" spans="1:24" ht="13.9" customHeight="1" x14ac:dyDescent="0.2">
      <c r="A331" s="10">
        <v>21185030</v>
      </c>
      <c r="B331" s="21" t="s">
        <v>1142</v>
      </c>
      <c r="C331" s="21" t="s">
        <v>365</v>
      </c>
      <c r="D331" s="21" t="s">
        <v>365</v>
      </c>
      <c r="E331" s="21" t="s">
        <v>65</v>
      </c>
      <c r="F331" s="21">
        <v>10</v>
      </c>
      <c r="G331" s="21">
        <v>332</v>
      </c>
      <c r="H331" s="42">
        <v>-74.981388890000005</v>
      </c>
      <c r="I331" s="43">
        <v>4.0088333299999999</v>
      </c>
      <c r="J331" s="44">
        <v>28.293026284348851</v>
      </c>
      <c r="K331" s="45">
        <v>28.553840345123842</v>
      </c>
      <c r="L331" s="45">
        <v>27.963564814814792</v>
      </c>
      <c r="M331" s="45">
        <v>27.718508720360539</v>
      </c>
      <c r="N331" s="45">
        <v>27.651416965352421</v>
      </c>
      <c r="O331" s="45">
        <v>27.988568376068351</v>
      </c>
      <c r="P331" s="45">
        <v>28.77035045798484</v>
      </c>
      <c r="Q331" s="45">
        <v>29.840813602415359</v>
      </c>
      <c r="R331" s="45">
        <v>29.850658456486009</v>
      </c>
      <c r="S331" s="45">
        <v>27.976983870967722</v>
      </c>
      <c r="T331" s="45">
        <v>27.244458212285771</v>
      </c>
      <c r="U331" s="45">
        <v>27.609677803379391</v>
      </c>
      <c r="V331" s="38">
        <v>28.288488992465659</v>
      </c>
      <c r="W331" s="41">
        <v>113</v>
      </c>
      <c r="X331" s="24">
        <v>0.94166666666666665</v>
      </c>
    </row>
    <row r="332" spans="1:24" ht="13.9" customHeight="1" x14ac:dyDescent="0.2">
      <c r="A332" s="10">
        <v>23025020</v>
      </c>
      <c r="B332" s="21" t="s">
        <v>1132</v>
      </c>
      <c r="C332" s="21" t="s">
        <v>1425</v>
      </c>
      <c r="D332" s="21" t="s">
        <v>1477</v>
      </c>
      <c r="E332" s="21" t="s">
        <v>65</v>
      </c>
      <c r="F332" s="21">
        <v>10</v>
      </c>
      <c r="G332" s="21">
        <v>208</v>
      </c>
      <c r="H332" s="42">
        <v>-74.729138890000002</v>
      </c>
      <c r="I332" s="43">
        <v>5.2626388899999998</v>
      </c>
      <c r="J332" s="22">
        <v>28.127844174133241</v>
      </c>
      <c r="K332" s="23">
        <v>28.38914453972307</v>
      </c>
      <c r="L332" s="23">
        <v>28.5930397481849</v>
      </c>
      <c r="M332" s="23">
        <v>28.00847273643058</v>
      </c>
      <c r="N332" s="23">
        <v>28.221011296638089</v>
      </c>
      <c r="O332" s="23">
        <v>28.08710011859149</v>
      </c>
      <c r="P332" s="23">
        <v>29.19042946046352</v>
      </c>
      <c r="Q332" s="23">
        <v>30.15475861620126</v>
      </c>
      <c r="R332" s="23">
        <v>28.916828024083191</v>
      </c>
      <c r="S332" s="23">
        <v>27.920744914984891</v>
      </c>
      <c r="T332" s="23">
        <v>27.402625821018049</v>
      </c>
      <c r="U332" s="23">
        <v>27.65822649409164</v>
      </c>
      <c r="V332" s="38">
        <v>28.389185495378651</v>
      </c>
      <c r="W332" s="41">
        <v>115</v>
      </c>
      <c r="X332" s="24">
        <v>0.95833333333333337</v>
      </c>
    </row>
    <row r="333" spans="1:24" ht="13.9" customHeight="1" x14ac:dyDescent="0.2">
      <c r="A333" s="10">
        <v>21245040</v>
      </c>
      <c r="B333" s="21" t="s">
        <v>1359</v>
      </c>
      <c r="C333" s="21" t="s">
        <v>64</v>
      </c>
      <c r="D333" s="21" t="s">
        <v>66</v>
      </c>
      <c r="E333" s="21" t="s">
        <v>65</v>
      </c>
      <c r="F333" s="21">
        <v>10</v>
      </c>
      <c r="G333" s="21">
        <v>943</v>
      </c>
      <c r="H333" s="42">
        <v>-75.139416669999989</v>
      </c>
      <c r="I333" s="43">
        <v>4.42413889</v>
      </c>
      <c r="J333" s="44">
        <v>23.924524193548379</v>
      </c>
      <c r="K333" s="45">
        <v>24.271180251474789</v>
      </c>
      <c r="L333" s="45">
        <v>23.9985599078341</v>
      </c>
      <c r="M333" s="45">
        <v>23.808238642583461</v>
      </c>
      <c r="N333" s="45">
        <v>23.84005916078986</v>
      </c>
      <c r="O333" s="45">
        <v>24.176237415774871</v>
      </c>
      <c r="P333" s="45">
        <v>24.690081891757131</v>
      </c>
      <c r="Q333" s="45">
        <v>25.445872233516159</v>
      </c>
      <c r="R333" s="45">
        <v>24.941045052186539</v>
      </c>
      <c r="S333" s="45">
        <v>23.654690396737109</v>
      </c>
      <c r="T333" s="45">
        <v>23.083663958250749</v>
      </c>
      <c r="U333" s="45">
        <v>23.480470446089519</v>
      </c>
      <c r="V333" s="38">
        <v>24.109551962545218</v>
      </c>
      <c r="W333" s="41">
        <v>348</v>
      </c>
      <c r="X333" s="24">
        <v>0.96666666666666667</v>
      </c>
    </row>
    <row r="334" spans="1:24" ht="13.9" customHeight="1" x14ac:dyDescent="0.2">
      <c r="A334" s="10">
        <v>21245010</v>
      </c>
      <c r="B334" s="21" t="s">
        <v>1132</v>
      </c>
      <c r="C334" s="21" t="s">
        <v>1478</v>
      </c>
      <c r="D334" s="21" t="s">
        <v>66</v>
      </c>
      <c r="E334" s="21" t="s">
        <v>65</v>
      </c>
      <c r="F334" s="21">
        <v>10</v>
      </c>
      <c r="G334" s="21">
        <v>826</v>
      </c>
      <c r="H334" s="42">
        <v>-75.200522220000011</v>
      </c>
      <c r="I334" s="43">
        <v>4.4296666699999996</v>
      </c>
      <c r="J334" s="22">
        <v>25.393035254707279</v>
      </c>
      <c r="K334" s="23">
        <v>25.457917012571581</v>
      </c>
      <c r="L334" s="23">
        <v>25.012041624210489</v>
      </c>
      <c r="M334" s="23">
        <v>24.971765389970219</v>
      </c>
      <c r="N334" s="23">
        <v>24.988260890556301</v>
      </c>
      <c r="O334" s="23">
        <v>25.489686465913739</v>
      </c>
      <c r="P334" s="23">
        <v>26.268944482947319</v>
      </c>
      <c r="Q334" s="23">
        <v>26.72747074630702</v>
      </c>
      <c r="R334" s="23">
        <v>26.279203588598349</v>
      </c>
      <c r="S334" s="23">
        <v>24.93341060609438</v>
      </c>
      <c r="T334" s="23">
        <v>24.474732937373268</v>
      </c>
      <c r="U334" s="23">
        <v>24.80798582154193</v>
      </c>
      <c r="V334" s="38">
        <v>25.40037123506599</v>
      </c>
      <c r="W334" s="41">
        <v>211</v>
      </c>
      <c r="X334" s="24">
        <v>0.87916666666666665</v>
      </c>
    </row>
    <row r="335" spans="1:24" ht="13.9" customHeight="1" x14ac:dyDescent="0.2">
      <c r="A335" s="10">
        <v>21255150</v>
      </c>
      <c r="B335" s="21" t="s">
        <v>1142</v>
      </c>
      <c r="C335" s="21" t="s">
        <v>1479</v>
      </c>
      <c r="D335" s="21" t="s">
        <v>1480</v>
      </c>
      <c r="E335" s="21" t="s">
        <v>65</v>
      </c>
      <c r="F335" s="21">
        <v>10</v>
      </c>
      <c r="G335" s="21">
        <v>350</v>
      </c>
      <c r="H335" s="42">
        <v>-74.89155556</v>
      </c>
      <c r="I335" s="43">
        <v>4.8554166700000003</v>
      </c>
      <c r="J335" s="22">
        <v>28.115519713261609</v>
      </c>
      <c r="K335" s="23">
        <v>28.425482348111629</v>
      </c>
      <c r="L335" s="23">
        <v>28.069649404688299</v>
      </c>
      <c r="M335" s="23">
        <v>27.462635802469109</v>
      </c>
      <c r="N335" s="23">
        <v>27.438439836149481</v>
      </c>
      <c r="O335" s="23">
        <v>27.74812654320986</v>
      </c>
      <c r="P335" s="23">
        <v>28.717888188522199</v>
      </c>
      <c r="Q335" s="23">
        <v>29.249956989247281</v>
      </c>
      <c r="R335" s="23">
        <v>28.032333333333298</v>
      </c>
      <c r="S335" s="23">
        <v>27.1427921146953</v>
      </c>
      <c r="T335" s="23">
        <v>26.89477777777774</v>
      </c>
      <c r="U335" s="23">
        <v>27.30150537634406</v>
      </c>
      <c r="V335" s="38">
        <v>27.88325895231749</v>
      </c>
      <c r="W335" s="41">
        <v>118</v>
      </c>
      <c r="X335" s="24">
        <v>0.98333333333333328</v>
      </c>
    </row>
    <row r="336" spans="1:24" ht="13.9" customHeight="1" x14ac:dyDescent="0.2">
      <c r="A336" s="10">
        <v>23015040</v>
      </c>
      <c r="B336" s="21" t="s">
        <v>1359</v>
      </c>
      <c r="C336" s="21" t="s">
        <v>1481</v>
      </c>
      <c r="D336" s="21" t="s">
        <v>649</v>
      </c>
      <c r="E336" s="21" t="s">
        <v>65</v>
      </c>
      <c r="F336" s="21">
        <v>10</v>
      </c>
      <c r="G336" s="21">
        <v>475</v>
      </c>
      <c r="H336" s="42">
        <v>-74.886388890000006</v>
      </c>
      <c r="I336" s="43">
        <v>5.2097222199999997</v>
      </c>
      <c r="J336" s="22">
        <v>26.22363292547271</v>
      </c>
      <c r="K336" s="23">
        <v>26.70589882016661</v>
      </c>
      <c r="L336" s="23">
        <v>26.498334692868589</v>
      </c>
      <c r="M336" s="23">
        <v>26.196366649126901</v>
      </c>
      <c r="N336" s="23">
        <v>26.338432277290231</v>
      </c>
      <c r="O336" s="23">
        <v>26.51291583044453</v>
      </c>
      <c r="P336" s="23">
        <v>27.139601311863242</v>
      </c>
      <c r="Q336" s="23">
        <v>27.910452078833401</v>
      </c>
      <c r="R336" s="23">
        <v>26.614401072651351</v>
      </c>
      <c r="S336" s="23">
        <v>26.035205529169151</v>
      </c>
      <c r="T336" s="23">
        <v>25.7743662956881</v>
      </c>
      <c r="U336" s="23">
        <v>25.972117772709129</v>
      </c>
      <c r="V336" s="38">
        <v>26.493477104690321</v>
      </c>
      <c r="W336" s="41">
        <v>115</v>
      </c>
      <c r="X336" s="24">
        <v>0.95833333333333337</v>
      </c>
    </row>
    <row r="337" spans="1:24" ht="13.9" customHeight="1" x14ac:dyDescent="0.2">
      <c r="A337" s="10">
        <v>23025040</v>
      </c>
      <c r="B337" s="21" t="s">
        <v>1132</v>
      </c>
      <c r="C337" s="21" t="s">
        <v>197</v>
      </c>
      <c r="D337" s="21" t="s">
        <v>649</v>
      </c>
      <c r="E337" s="21" t="s">
        <v>65</v>
      </c>
      <c r="F337" s="21">
        <v>10</v>
      </c>
      <c r="G337" s="21">
        <v>788</v>
      </c>
      <c r="H337" s="42">
        <v>-74.914580560000005</v>
      </c>
      <c r="I337" s="43">
        <v>5.3011088900000001</v>
      </c>
      <c r="J337" s="22">
        <v>24.863100048456701</v>
      </c>
      <c r="K337" s="23">
        <v>25.01460516477275</v>
      </c>
      <c r="L337" s="23">
        <v>24.90804502435584</v>
      </c>
      <c r="M337" s="23">
        <v>24.893144540957</v>
      </c>
      <c r="N337" s="23">
        <v>24.97543266556103</v>
      </c>
      <c r="O337" s="23">
        <v>25.23682681586892</v>
      </c>
      <c r="P337" s="23">
        <v>25.687488209709759</v>
      </c>
      <c r="Q337" s="23">
        <v>25.93887423035611</v>
      </c>
      <c r="R337" s="23">
        <v>25.427422811167251</v>
      </c>
      <c r="S337" s="23">
        <v>24.663820600570912</v>
      </c>
      <c r="T337" s="23">
        <v>24.40579614920394</v>
      </c>
      <c r="U337" s="23">
        <v>24.597091933492528</v>
      </c>
      <c r="V337" s="38">
        <v>25.05097068287273</v>
      </c>
      <c r="W337" s="41">
        <v>301</v>
      </c>
      <c r="X337" s="24">
        <v>0.83611111111111114</v>
      </c>
    </row>
    <row r="338" spans="1:24" ht="13.9" customHeight="1" x14ac:dyDescent="0.2">
      <c r="A338" s="10">
        <v>21135030</v>
      </c>
      <c r="B338" s="21" t="s">
        <v>1142</v>
      </c>
      <c r="C338" s="21" t="s">
        <v>183</v>
      </c>
      <c r="D338" s="21" t="s">
        <v>184</v>
      </c>
      <c r="E338" s="21" t="s">
        <v>65</v>
      </c>
      <c r="F338" s="21">
        <v>4</v>
      </c>
      <c r="G338" s="21">
        <v>415</v>
      </c>
      <c r="H338" s="42">
        <v>-75.108999999999995</v>
      </c>
      <c r="I338" s="43">
        <v>3.5738333299999998</v>
      </c>
      <c r="J338" s="22">
        <v>27.834532296845321</v>
      </c>
      <c r="K338" s="23">
        <v>28.279256974418981</v>
      </c>
      <c r="L338" s="23">
        <v>27.668423878200731</v>
      </c>
      <c r="M338" s="23">
        <v>27.394588051223</v>
      </c>
      <c r="N338" s="23">
        <v>27.62243550355673</v>
      </c>
      <c r="O338" s="23">
        <v>28.3074625956463</v>
      </c>
      <c r="P338" s="23">
        <v>29.183929810522649</v>
      </c>
      <c r="Q338" s="23">
        <v>30.200545349460899</v>
      </c>
      <c r="R338" s="23">
        <v>29.972578572390191</v>
      </c>
      <c r="S338" s="23">
        <v>28.36125399000905</v>
      </c>
      <c r="T338" s="23">
        <v>26.883309176455729</v>
      </c>
      <c r="U338" s="23">
        <v>27.09312649993684</v>
      </c>
      <c r="V338" s="38">
        <v>28.233453558222202</v>
      </c>
      <c r="W338" s="41">
        <v>336</v>
      </c>
      <c r="X338" s="24">
        <v>0.93333333333333335</v>
      </c>
    </row>
    <row r="339" spans="1:24" ht="13.9" customHeight="1" x14ac:dyDescent="0.2">
      <c r="A339" s="10">
        <v>21165010</v>
      </c>
      <c r="B339" s="21" t="s">
        <v>1132</v>
      </c>
      <c r="C339" s="11" t="s">
        <v>1482</v>
      </c>
      <c r="D339" s="21" t="s">
        <v>364</v>
      </c>
      <c r="E339" s="21" t="s">
        <v>65</v>
      </c>
      <c r="F339" s="21">
        <v>10</v>
      </c>
      <c r="G339" s="21">
        <v>321</v>
      </c>
      <c r="H339" s="42">
        <v>-74.917027779999998</v>
      </c>
      <c r="I339" s="43">
        <v>3.7876111099999998</v>
      </c>
      <c r="J339" s="22">
        <v>28.098347875131889</v>
      </c>
      <c r="K339" s="23">
        <v>28.28787600361321</v>
      </c>
      <c r="L339" s="23">
        <v>27.919584546863359</v>
      </c>
      <c r="M339" s="23">
        <v>27.644719251587031</v>
      </c>
      <c r="N339" s="23">
        <v>27.721629031578939</v>
      </c>
      <c r="O339" s="23">
        <v>27.803850122504929</v>
      </c>
      <c r="P339" s="23">
        <v>28.229959867329249</v>
      </c>
      <c r="Q339" s="23">
        <v>28.992025104055958</v>
      </c>
      <c r="R339" s="23">
        <v>29.070524972011309</v>
      </c>
      <c r="S339" s="23">
        <v>28.10239113050358</v>
      </c>
      <c r="T339" s="23">
        <v>27.55855751405679</v>
      </c>
      <c r="U339" s="23">
        <v>27.59107367003898</v>
      </c>
      <c r="V339" s="38">
        <v>28.085044924106271</v>
      </c>
      <c r="W339" s="41">
        <v>304</v>
      </c>
      <c r="X339" s="24">
        <v>0.84444444444444444</v>
      </c>
    </row>
    <row r="340" spans="1:24" ht="13.9" customHeight="1" x14ac:dyDescent="0.2">
      <c r="A340" s="10">
        <v>21165030</v>
      </c>
      <c r="B340" s="21" t="s">
        <v>1134</v>
      </c>
      <c r="C340" s="21" t="s">
        <v>1483</v>
      </c>
      <c r="D340" s="21" t="s">
        <v>1484</v>
      </c>
      <c r="E340" s="21" t="s">
        <v>65</v>
      </c>
      <c r="F340" s="21">
        <v>10</v>
      </c>
      <c r="G340" s="21">
        <v>394</v>
      </c>
      <c r="H340" s="42">
        <v>-74.77152778</v>
      </c>
      <c r="I340" s="43">
        <v>3.8979166699999999</v>
      </c>
      <c r="J340" s="22">
        <v>26.795886382373009</v>
      </c>
      <c r="K340" s="23">
        <v>27.06602482819434</v>
      </c>
      <c r="L340" s="23">
        <v>26.80366746316205</v>
      </c>
      <c r="M340" s="23">
        <v>26.374650383141731</v>
      </c>
      <c r="N340" s="23">
        <v>26.509457821300529</v>
      </c>
      <c r="O340" s="23">
        <v>26.171125068418139</v>
      </c>
      <c r="P340" s="23">
        <v>26.424802677609101</v>
      </c>
      <c r="Q340" s="23">
        <v>26.786389345010001</v>
      </c>
      <c r="R340" s="23">
        <v>27.322776409414299</v>
      </c>
      <c r="S340" s="23">
        <v>26.785637974521268</v>
      </c>
      <c r="T340" s="23">
        <v>26.358091413694829</v>
      </c>
      <c r="U340" s="23">
        <v>26.511802900130629</v>
      </c>
      <c r="V340" s="38">
        <v>26.6591927222475</v>
      </c>
      <c r="W340" s="41">
        <v>113</v>
      </c>
      <c r="X340" s="24">
        <v>0.94166666666666665</v>
      </c>
    </row>
    <row r="341" spans="1:24" ht="13.9" customHeight="1" x14ac:dyDescent="0.2">
      <c r="A341" s="10">
        <v>22055030</v>
      </c>
      <c r="B341" s="21" t="s">
        <v>1132</v>
      </c>
      <c r="C341" s="21" t="s">
        <v>1485</v>
      </c>
      <c r="D341" s="21" t="s">
        <v>1484</v>
      </c>
      <c r="E341" s="21" t="s">
        <v>65</v>
      </c>
      <c r="F341" s="21">
        <v>10</v>
      </c>
      <c r="G341" s="21">
        <v>300</v>
      </c>
      <c r="H341" s="42">
        <v>-74.89880556</v>
      </c>
      <c r="I341" s="43">
        <v>3.9860555600000001</v>
      </c>
      <c r="J341" s="22">
        <v>28.27946774193547</v>
      </c>
      <c r="K341" s="23">
        <v>28.314865178191319</v>
      </c>
      <c r="L341" s="23">
        <v>27.84507974910392</v>
      </c>
      <c r="M341" s="23">
        <v>27.441954022988501</v>
      </c>
      <c r="N341" s="23">
        <v>27.57703712237582</v>
      </c>
      <c r="O341" s="23">
        <v>27.64463793103447</v>
      </c>
      <c r="P341" s="23">
        <v>27.84045997610513</v>
      </c>
      <c r="Q341" s="23">
        <v>28.55535663082436</v>
      </c>
      <c r="R341" s="23">
        <v>28.311094614729651</v>
      </c>
      <c r="S341" s="23">
        <v>27.62647843282658</v>
      </c>
      <c r="T341" s="23">
        <v>27.318116858237541</v>
      </c>
      <c r="U341" s="23">
        <v>27.528569459893689</v>
      </c>
      <c r="V341" s="38">
        <v>27.856926476520542</v>
      </c>
      <c r="W341" s="41">
        <v>119</v>
      </c>
      <c r="X341" s="24">
        <v>0.9916666666666667</v>
      </c>
    </row>
    <row r="342" spans="1:24" ht="13.9" customHeight="1" x14ac:dyDescent="0.2">
      <c r="A342" s="10">
        <v>22015020</v>
      </c>
      <c r="B342" s="21" t="s">
        <v>1132</v>
      </c>
      <c r="C342" s="21" t="s">
        <v>1486</v>
      </c>
      <c r="D342" s="21" t="s">
        <v>1487</v>
      </c>
      <c r="E342" s="21" t="s">
        <v>65</v>
      </c>
      <c r="F342" s="21">
        <v>10</v>
      </c>
      <c r="G342" s="21">
        <v>1160</v>
      </c>
      <c r="H342" s="42">
        <v>-75.631416669999993</v>
      </c>
      <c r="I342" s="43">
        <v>3.52913889</v>
      </c>
      <c r="J342" s="22">
        <v>23.240194730680241</v>
      </c>
      <c r="K342" s="23">
        <v>23.462037067445081</v>
      </c>
      <c r="L342" s="23">
        <v>23.442908015078441</v>
      </c>
      <c r="M342" s="23">
        <v>23.539283974943711</v>
      </c>
      <c r="N342" s="23">
        <v>23.669704121776999</v>
      </c>
      <c r="O342" s="23">
        <v>23.655481144653521</v>
      </c>
      <c r="P342" s="23">
        <v>23.701498718635321</v>
      </c>
      <c r="Q342" s="23">
        <v>24.05592194608969</v>
      </c>
      <c r="R342" s="23">
        <v>24.18776868940337</v>
      </c>
      <c r="S342" s="23">
        <v>23.424642689775791</v>
      </c>
      <c r="T342" s="23">
        <v>22.838102679015279</v>
      </c>
      <c r="U342" s="23">
        <v>22.992073279867402</v>
      </c>
      <c r="V342" s="38">
        <v>23.517468088113731</v>
      </c>
      <c r="W342" s="41">
        <v>298</v>
      </c>
      <c r="X342" s="24">
        <v>0.82777777777777772</v>
      </c>
    </row>
    <row r="343" spans="1:24" ht="13.9" customHeight="1" x14ac:dyDescent="0.2">
      <c r="A343" s="10">
        <v>22075030</v>
      </c>
      <c r="B343" s="21" t="s">
        <v>1132</v>
      </c>
      <c r="C343" s="21" t="s">
        <v>1488</v>
      </c>
      <c r="D343" s="21" t="s">
        <v>1489</v>
      </c>
      <c r="E343" s="21" t="s">
        <v>65</v>
      </c>
      <c r="F343" s="21">
        <v>10</v>
      </c>
      <c r="G343" s="21">
        <v>2053</v>
      </c>
      <c r="H343" s="42">
        <v>-75.41558332999999</v>
      </c>
      <c r="I343" s="43">
        <v>4.2067777799999986</v>
      </c>
      <c r="J343" s="22">
        <v>17.090556137292161</v>
      </c>
      <c r="K343" s="23">
        <v>17.177731412372179</v>
      </c>
      <c r="L343" s="23">
        <v>17.18619178382842</v>
      </c>
      <c r="M343" s="23">
        <v>17.476811896953262</v>
      </c>
      <c r="N343" s="23">
        <v>17.42164413144399</v>
      </c>
      <c r="O343" s="23">
        <v>17.382549080053689</v>
      </c>
      <c r="P343" s="23">
        <v>17.228981909230399</v>
      </c>
      <c r="Q343" s="23">
        <v>17.38634476379757</v>
      </c>
      <c r="R343" s="23">
        <v>17.431843944282971</v>
      </c>
      <c r="S343" s="23">
        <v>17.283332612590549</v>
      </c>
      <c r="T343" s="23">
        <v>16.996947915780868</v>
      </c>
      <c r="U343" s="23">
        <v>17.062187278225171</v>
      </c>
      <c r="V343" s="38">
        <v>17.260426905487599</v>
      </c>
      <c r="W343" s="41">
        <v>222</v>
      </c>
      <c r="X343" s="24">
        <v>0.92500000000000004</v>
      </c>
    </row>
    <row r="344" spans="1:24" ht="13.9" customHeight="1" x14ac:dyDescent="0.2">
      <c r="A344" s="10">
        <v>21135020</v>
      </c>
      <c r="B344" s="21" t="s">
        <v>1132</v>
      </c>
      <c r="C344" s="21" t="s">
        <v>360</v>
      </c>
      <c r="D344" s="21" t="s">
        <v>362</v>
      </c>
      <c r="E344" s="21" t="s">
        <v>65</v>
      </c>
      <c r="F344" s="21">
        <v>10</v>
      </c>
      <c r="G344" s="21">
        <v>425</v>
      </c>
      <c r="H344" s="42">
        <v>-75.015722220000001</v>
      </c>
      <c r="I344" s="43">
        <v>3.8558333299999998</v>
      </c>
      <c r="J344" s="22">
        <v>28.336327825884499</v>
      </c>
      <c r="K344" s="23">
        <v>28.45983398767245</v>
      </c>
      <c r="L344" s="23">
        <v>27.930983842737358</v>
      </c>
      <c r="M344" s="23">
        <v>27.807227601562541</v>
      </c>
      <c r="N344" s="23">
        <v>27.84584152529645</v>
      </c>
      <c r="O344" s="23">
        <v>27.920504979030099</v>
      </c>
      <c r="P344" s="23">
        <v>28.533236387569811</v>
      </c>
      <c r="Q344" s="23">
        <v>29.494520657328639</v>
      </c>
      <c r="R344" s="23">
        <v>29.303127464277281</v>
      </c>
      <c r="S344" s="23">
        <v>28.166902300402729</v>
      </c>
      <c r="T344" s="23">
        <v>27.464493993937079</v>
      </c>
      <c r="U344" s="23">
        <v>27.724029212314189</v>
      </c>
      <c r="V344" s="38">
        <v>28.248919148167762</v>
      </c>
      <c r="W344" s="41">
        <v>291</v>
      </c>
      <c r="X344" s="24">
        <v>0.80833333333333335</v>
      </c>
    </row>
    <row r="345" spans="1:24" ht="14.45" customHeight="1" x14ac:dyDescent="0.2">
      <c r="A345" s="10">
        <v>22065040</v>
      </c>
      <c r="B345" s="21" t="s">
        <v>1142</v>
      </c>
      <c r="C345" s="21" t="s">
        <v>382</v>
      </c>
      <c r="D345" s="21" t="s">
        <v>383</v>
      </c>
      <c r="E345" s="21" t="s">
        <v>65</v>
      </c>
      <c r="F345" s="21">
        <v>10</v>
      </c>
      <c r="G345" s="21">
        <v>1448</v>
      </c>
      <c r="H345" s="42">
        <v>-75.488083329999995</v>
      </c>
      <c r="I345" s="43">
        <v>3.9069166700000002</v>
      </c>
      <c r="J345" s="44">
        <v>21.324415190158351</v>
      </c>
      <c r="K345" s="45">
        <v>21.463257017345828</v>
      </c>
      <c r="L345" s="45">
        <v>21.404436040428291</v>
      </c>
      <c r="M345" s="45">
        <v>21.323513179413141</v>
      </c>
      <c r="N345" s="45">
        <v>21.476856891254801</v>
      </c>
      <c r="O345" s="45">
        <v>21.535841025610491</v>
      </c>
      <c r="P345" s="45">
        <v>21.60766179705843</v>
      </c>
      <c r="Q345" s="45">
        <v>21.92453935902186</v>
      </c>
      <c r="R345" s="45">
        <v>22.05916615791612</v>
      </c>
      <c r="S345" s="45">
        <v>21.212110372187279</v>
      </c>
      <c r="T345" s="45">
        <v>20.783706793924431</v>
      </c>
      <c r="U345" s="45">
        <v>20.981011984192602</v>
      </c>
      <c r="V345" s="38">
        <v>21.4247096507093</v>
      </c>
      <c r="W345" s="41">
        <v>295</v>
      </c>
      <c r="X345" s="24">
        <v>0.81944444444444442</v>
      </c>
    </row>
    <row r="346" spans="1:24" ht="13.9" customHeight="1" x14ac:dyDescent="0.2">
      <c r="A346" s="10">
        <v>21245140</v>
      </c>
      <c r="B346" s="35" t="s">
        <v>1301</v>
      </c>
      <c r="C346" s="35" t="s">
        <v>372</v>
      </c>
      <c r="D346" s="35" t="s">
        <v>372</v>
      </c>
      <c r="E346" s="35" t="s">
        <v>65</v>
      </c>
      <c r="F346" s="35">
        <v>10</v>
      </c>
      <c r="G346" s="35">
        <v>2288</v>
      </c>
      <c r="H346" s="36">
        <v>-75.09445556</v>
      </c>
      <c r="I346" s="37">
        <v>4.7118611100000001</v>
      </c>
      <c r="J346" s="44">
        <v>15.32012525844975</v>
      </c>
      <c r="K346" s="45">
        <v>15.44190927446326</v>
      </c>
      <c r="L346" s="45">
        <v>15.58978555119222</v>
      </c>
      <c r="M346" s="45">
        <v>15.71771121811347</v>
      </c>
      <c r="N346" s="45">
        <v>16.01212088907257</v>
      </c>
      <c r="O346" s="45">
        <v>16.098595072445612</v>
      </c>
      <c r="P346" s="45">
        <v>15.99559198953173</v>
      </c>
      <c r="Q346" s="45">
        <v>16.219992677735171</v>
      </c>
      <c r="R346" s="45">
        <v>16.212706169096929</v>
      </c>
      <c r="S346" s="45">
        <v>15.632681192521719</v>
      </c>
      <c r="T346" s="45">
        <v>15.260531496522759</v>
      </c>
      <c r="U346" s="45">
        <v>15.54744137845028</v>
      </c>
      <c r="V346" s="38">
        <v>15.75409934729962</v>
      </c>
      <c r="W346" s="41">
        <v>115</v>
      </c>
      <c r="X346" s="24">
        <v>0.95833333333333337</v>
      </c>
    </row>
    <row r="347" spans="1:24" ht="13.9" customHeight="1" x14ac:dyDescent="0.2">
      <c r="A347" s="10">
        <v>21255110</v>
      </c>
      <c r="B347" s="21" t="s">
        <v>1132</v>
      </c>
      <c r="C347" s="21" t="s">
        <v>372</v>
      </c>
      <c r="D347" s="21" t="s">
        <v>372</v>
      </c>
      <c r="E347" s="21" t="s">
        <v>65</v>
      </c>
      <c r="F347" s="21">
        <v>10</v>
      </c>
      <c r="G347" s="21">
        <v>2817</v>
      </c>
      <c r="H347" s="42">
        <v>-75.131833329999992</v>
      </c>
      <c r="I347" s="43">
        <v>4.7017499999999997</v>
      </c>
      <c r="J347" s="22">
        <v>12.20084020825608</v>
      </c>
      <c r="K347" s="23">
        <v>12.60192673173994</v>
      </c>
      <c r="L347" s="23">
        <v>12.585680565446349</v>
      </c>
      <c r="M347" s="23">
        <v>12.868557119232401</v>
      </c>
      <c r="N347" s="23">
        <v>13.32525120504264</v>
      </c>
      <c r="O347" s="23">
        <v>12.919266354477079</v>
      </c>
      <c r="P347" s="23">
        <v>12.777374894062181</v>
      </c>
      <c r="Q347" s="23">
        <v>12.80403476702508</v>
      </c>
      <c r="R347" s="23">
        <v>12.62347576983113</v>
      </c>
      <c r="S347" s="23">
        <v>12.587882064558229</v>
      </c>
      <c r="T347" s="23">
        <v>12.450571200510851</v>
      </c>
      <c r="U347" s="23">
        <v>12.43647945468509</v>
      </c>
      <c r="V347" s="38">
        <v>12.681778361238919</v>
      </c>
      <c r="W347" s="41">
        <v>107</v>
      </c>
      <c r="X347" s="24">
        <v>0.89</v>
      </c>
    </row>
    <row r="348" spans="1:24" ht="13.9" customHeight="1" x14ac:dyDescent="0.2">
      <c r="A348" s="10">
        <v>21185080</v>
      </c>
      <c r="B348" s="35" t="s">
        <v>1132</v>
      </c>
      <c r="C348" s="35" t="s">
        <v>1490</v>
      </c>
      <c r="D348" s="35" t="s">
        <v>366</v>
      </c>
      <c r="E348" s="35" t="s">
        <v>65</v>
      </c>
      <c r="F348" s="35">
        <v>10</v>
      </c>
      <c r="G348" s="35">
        <v>591</v>
      </c>
      <c r="H348" s="36">
        <v>-75.104611110000008</v>
      </c>
      <c r="I348" s="37">
        <v>4.21645833</v>
      </c>
      <c r="J348" s="22">
        <v>26.085419923371632</v>
      </c>
      <c r="K348" s="23">
        <v>26.566411166738749</v>
      </c>
      <c r="L348" s="23">
        <v>26.414056680262011</v>
      </c>
      <c r="M348" s="23">
        <v>26.048787502280589</v>
      </c>
      <c r="N348" s="23">
        <v>25.96074193548386</v>
      </c>
      <c r="O348" s="23">
        <v>25.962599999999991</v>
      </c>
      <c r="P348" s="23">
        <v>26.638371217616989</v>
      </c>
      <c r="Q348" s="23">
        <v>27.6252438841511</v>
      </c>
      <c r="R348" s="23">
        <v>27.44577311344327</v>
      </c>
      <c r="S348" s="23">
        <v>26.16601419906257</v>
      </c>
      <c r="T348" s="23">
        <v>25.50511085568326</v>
      </c>
      <c r="U348" s="23">
        <v>25.472225002139119</v>
      </c>
      <c r="V348" s="38">
        <v>26.32422962335276</v>
      </c>
      <c r="W348" s="41">
        <v>302</v>
      </c>
      <c r="X348" s="24">
        <v>0.83888888888888891</v>
      </c>
    </row>
    <row r="349" spans="1:24" ht="13.9" customHeight="1" x14ac:dyDescent="0.2">
      <c r="A349" s="10">
        <v>21255120</v>
      </c>
      <c r="B349" s="21" t="s">
        <v>1132</v>
      </c>
      <c r="C349" s="21" t="s">
        <v>377</v>
      </c>
      <c r="D349" s="21" t="s">
        <v>377</v>
      </c>
      <c r="E349" s="21" t="s">
        <v>65</v>
      </c>
      <c r="F349" s="21">
        <v>10</v>
      </c>
      <c r="G349" s="21">
        <v>2069</v>
      </c>
      <c r="H349" s="42">
        <v>-75.117336109999997</v>
      </c>
      <c r="I349" s="43">
        <v>5.0267619400000001</v>
      </c>
      <c r="J349" s="22">
        <v>16.817176732720839</v>
      </c>
      <c r="K349" s="23">
        <v>17.04952568881157</v>
      </c>
      <c r="L349" s="23">
        <v>17.05353987068964</v>
      </c>
      <c r="M349" s="23">
        <v>17.34713029556649</v>
      </c>
      <c r="N349" s="23">
        <v>17.584357508574339</v>
      </c>
      <c r="O349" s="23">
        <v>17.428570896208772</v>
      </c>
      <c r="P349" s="23">
        <v>17.387219014660609</v>
      </c>
      <c r="Q349" s="23">
        <v>17.464112079265011</v>
      </c>
      <c r="R349" s="23">
        <v>17.433905550874321</v>
      </c>
      <c r="S349" s="23">
        <v>17.031723004984951</v>
      </c>
      <c r="T349" s="23">
        <v>16.869154907161789</v>
      </c>
      <c r="U349" s="23">
        <v>16.87456097647048</v>
      </c>
      <c r="V349" s="38">
        <v>17.195081377165739</v>
      </c>
      <c r="W349" s="41">
        <v>293</v>
      </c>
      <c r="X349" s="24">
        <v>0.81388888888888888</v>
      </c>
    </row>
    <row r="350" spans="1:24" ht="13.9" customHeight="1" x14ac:dyDescent="0.2">
      <c r="A350" s="10">
        <v>53115010</v>
      </c>
      <c r="B350" s="21" t="s">
        <v>1134</v>
      </c>
      <c r="C350" s="21" t="s">
        <v>1491</v>
      </c>
      <c r="D350" s="21" t="s">
        <v>1492</v>
      </c>
      <c r="E350" s="21" t="s">
        <v>71</v>
      </c>
      <c r="F350" s="21">
        <v>9</v>
      </c>
      <c r="G350" s="21">
        <v>28</v>
      </c>
      <c r="H350" s="42">
        <v>-76.992388890000001</v>
      </c>
      <c r="I350" s="43">
        <v>3.82011111</v>
      </c>
      <c r="J350" s="22">
        <v>25.926518724508679</v>
      </c>
      <c r="K350" s="23">
        <v>26.139774676153959</v>
      </c>
      <c r="L350" s="23">
        <v>26.414960573476669</v>
      </c>
      <c r="M350" s="23">
        <v>26.73865517241375</v>
      </c>
      <c r="N350" s="23">
        <v>26.514215053763412</v>
      </c>
      <c r="O350" s="23">
        <v>26.28749531715621</v>
      </c>
      <c r="P350" s="23">
        <v>26.20750840915354</v>
      </c>
      <c r="Q350" s="23">
        <v>26.10966769073217</v>
      </c>
      <c r="R350" s="23">
        <v>26.06865961199291</v>
      </c>
      <c r="S350" s="23">
        <v>25.782750381081829</v>
      </c>
      <c r="T350" s="23">
        <v>25.69104938271601</v>
      </c>
      <c r="U350" s="23">
        <v>25.604837238318851</v>
      </c>
      <c r="V350" s="38">
        <v>26.123841019288999</v>
      </c>
      <c r="W350" s="41">
        <v>116</v>
      </c>
      <c r="X350" s="24">
        <v>0.96666666666666667</v>
      </c>
    </row>
    <row r="351" spans="1:24" ht="13.9" customHeight="1" x14ac:dyDescent="0.2">
      <c r="A351" s="10">
        <v>26105150</v>
      </c>
      <c r="B351" s="21" t="s">
        <v>1132</v>
      </c>
      <c r="C351" s="21" t="s">
        <v>350</v>
      </c>
      <c r="D351" s="21" t="s">
        <v>351</v>
      </c>
      <c r="E351" s="21" t="s">
        <v>71</v>
      </c>
      <c r="F351" s="21">
        <v>9</v>
      </c>
      <c r="G351" s="21">
        <v>1011</v>
      </c>
      <c r="H351" s="42">
        <v>-76.033055560000008</v>
      </c>
      <c r="I351" s="43">
        <v>4.2389166700000001</v>
      </c>
      <c r="J351" s="22">
        <v>23.430648960281271</v>
      </c>
      <c r="K351" s="23">
        <v>23.613459315614019</v>
      </c>
      <c r="L351" s="23">
        <v>23.59130601344684</v>
      </c>
      <c r="M351" s="23">
        <v>23.478876202288539</v>
      </c>
      <c r="N351" s="23">
        <v>23.365955546622271</v>
      </c>
      <c r="O351" s="23">
        <v>23.4091494518944</v>
      </c>
      <c r="P351" s="23">
        <v>23.532893345747048</v>
      </c>
      <c r="Q351" s="23">
        <v>23.810002936419639</v>
      </c>
      <c r="R351" s="23">
        <v>23.699565695841741</v>
      </c>
      <c r="S351" s="23">
        <v>23.1422602484216</v>
      </c>
      <c r="T351" s="23">
        <v>23.00793321065969</v>
      </c>
      <c r="U351" s="23">
        <v>23.1720942989575</v>
      </c>
      <c r="V351" s="38">
        <v>23.437845435516209</v>
      </c>
      <c r="W351" s="41">
        <v>293</v>
      </c>
      <c r="X351" s="24">
        <v>0.81388888888888888</v>
      </c>
    </row>
    <row r="352" spans="1:24" ht="13.9" customHeight="1" x14ac:dyDescent="0.2">
      <c r="A352" s="10">
        <v>26095080</v>
      </c>
      <c r="B352" s="21" t="s">
        <v>1132</v>
      </c>
      <c r="C352" s="21" t="s">
        <v>1493</v>
      </c>
      <c r="D352" s="21" t="s">
        <v>1494</v>
      </c>
      <c r="E352" s="21" t="s">
        <v>71</v>
      </c>
      <c r="F352" s="21">
        <v>9</v>
      </c>
      <c r="G352" s="21">
        <v>2628</v>
      </c>
      <c r="H352" s="42">
        <v>-76.074777780000005</v>
      </c>
      <c r="I352" s="43">
        <v>3.7299722200000001</v>
      </c>
      <c r="J352" s="44">
        <v>12.6126995272525</v>
      </c>
      <c r="K352" s="45">
        <v>12.675028222495889</v>
      </c>
      <c r="L352" s="45">
        <v>13.002965576463559</v>
      </c>
      <c r="M352" s="45">
        <v>13.395754070881219</v>
      </c>
      <c r="N352" s="45">
        <v>13.36450298685782</v>
      </c>
      <c r="O352" s="45">
        <v>13.406450510855681</v>
      </c>
      <c r="P352" s="45">
        <v>13.16499047883892</v>
      </c>
      <c r="Q352" s="45">
        <v>13.311605956602611</v>
      </c>
      <c r="R352" s="45">
        <v>13.13205236270753</v>
      </c>
      <c r="S352" s="45">
        <v>12.888542413381121</v>
      </c>
      <c r="T352" s="45">
        <v>12.57698218320632</v>
      </c>
      <c r="U352" s="45">
        <v>12.77680841816532</v>
      </c>
      <c r="V352" s="38">
        <v>13.02569855897571</v>
      </c>
      <c r="W352" s="41">
        <v>111</v>
      </c>
      <c r="X352" s="24">
        <v>0.92500000000000004</v>
      </c>
    </row>
    <row r="353" spans="1:24" ht="13.9" customHeight="1" x14ac:dyDescent="0.2">
      <c r="A353" s="10">
        <v>26095320</v>
      </c>
      <c r="B353" s="21" t="s">
        <v>1140</v>
      </c>
      <c r="C353" s="21" t="s">
        <v>1495</v>
      </c>
      <c r="D353" s="21" t="s">
        <v>1496</v>
      </c>
      <c r="E353" s="21" t="s">
        <v>71</v>
      </c>
      <c r="F353" s="21">
        <v>9</v>
      </c>
      <c r="G353" s="21">
        <v>980</v>
      </c>
      <c r="H353" s="42">
        <v>-76.300005560000002</v>
      </c>
      <c r="I353" s="43">
        <v>3.3604166700000002</v>
      </c>
      <c r="J353" s="44">
        <v>23.76678742728005</v>
      </c>
      <c r="K353" s="45">
        <v>24.151180185381559</v>
      </c>
      <c r="L353" s="45">
        <v>24.092024686181841</v>
      </c>
      <c r="M353" s="45">
        <v>23.827245548502649</v>
      </c>
      <c r="N353" s="45">
        <v>23.614990777524689</v>
      </c>
      <c r="O353" s="45">
        <v>23.578440369922571</v>
      </c>
      <c r="P353" s="45">
        <v>23.86377015945224</v>
      </c>
      <c r="Q353" s="45">
        <v>24.120535833566059</v>
      </c>
      <c r="R353" s="45">
        <v>24.10030114732713</v>
      </c>
      <c r="S353" s="45">
        <v>23.316284803823969</v>
      </c>
      <c r="T353" s="45">
        <v>23.170242841943111</v>
      </c>
      <c r="U353" s="45">
        <v>23.29954884274667</v>
      </c>
      <c r="V353" s="38">
        <v>23.74177938530438</v>
      </c>
      <c r="W353" s="41">
        <v>299</v>
      </c>
      <c r="X353" s="24">
        <v>0.8305555555555556</v>
      </c>
    </row>
    <row r="354" spans="1:24" ht="13.9" customHeight="1" x14ac:dyDescent="0.2">
      <c r="A354" s="10">
        <v>26115040</v>
      </c>
      <c r="B354" s="21" t="s">
        <v>1142</v>
      </c>
      <c r="C354" s="21" t="s">
        <v>1497</v>
      </c>
      <c r="D354" s="21" t="s">
        <v>108</v>
      </c>
      <c r="E354" s="21" t="s">
        <v>71</v>
      </c>
      <c r="F354" s="21">
        <v>9</v>
      </c>
      <c r="G354" s="21">
        <v>934</v>
      </c>
      <c r="H354" s="42">
        <v>-76.06</v>
      </c>
      <c r="I354" s="43">
        <v>4.53</v>
      </c>
      <c r="J354" s="44">
        <v>24.30509605527844</v>
      </c>
      <c r="K354" s="45">
        <v>24.870705371744918</v>
      </c>
      <c r="L354" s="45">
        <v>24.88082636601791</v>
      </c>
      <c r="M354" s="45">
        <v>24.512814472139169</v>
      </c>
      <c r="N354" s="45">
        <v>24.248088235294109</v>
      </c>
      <c r="O354" s="45">
        <v>24.194566152770161</v>
      </c>
      <c r="P354" s="45">
        <v>24.395867104074259</v>
      </c>
      <c r="Q354" s="45">
        <v>24.657669278164569</v>
      </c>
      <c r="R354" s="45">
        <v>24.340800195254921</v>
      </c>
      <c r="S354" s="45">
        <v>23.91432289992995</v>
      </c>
      <c r="T354" s="45">
        <v>23.610789580789572</v>
      </c>
      <c r="U354" s="45">
        <v>23.97135467500938</v>
      </c>
      <c r="V354" s="38">
        <v>24.325241698872279</v>
      </c>
      <c r="W354" s="41">
        <v>213</v>
      </c>
      <c r="X354" s="24">
        <v>0.88749999999999996</v>
      </c>
    </row>
    <row r="355" spans="1:24" ht="13.9" customHeight="1" x14ac:dyDescent="0.2">
      <c r="A355" s="10">
        <v>26075100</v>
      </c>
      <c r="B355" s="21" t="s">
        <v>1142</v>
      </c>
      <c r="C355" s="21" t="s">
        <v>1498</v>
      </c>
      <c r="D355" s="21" t="s">
        <v>72</v>
      </c>
      <c r="E355" s="21" t="s">
        <v>71</v>
      </c>
      <c r="F355" s="21">
        <v>9</v>
      </c>
      <c r="G355" s="21">
        <v>950</v>
      </c>
      <c r="H355" s="42">
        <v>-76.433333329999996</v>
      </c>
      <c r="I355" s="43">
        <v>3.6333333300000001</v>
      </c>
      <c r="J355" s="22">
        <v>24.581556461912399</v>
      </c>
      <c r="K355" s="23">
        <v>24.751216323055392</v>
      </c>
      <c r="L355" s="23">
        <v>24.745663082437261</v>
      </c>
      <c r="M355" s="23">
        <v>24.623949233716449</v>
      </c>
      <c r="N355" s="23">
        <v>24.558176801384231</v>
      </c>
      <c r="O355" s="23">
        <v>24.696632994400211</v>
      </c>
      <c r="P355" s="23">
        <v>24.74462903225805</v>
      </c>
      <c r="Q355" s="23">
        <v>24.99215490756924</v>
      </c>
      <c r="R355" s="23">
        <v>24.748902724563631</v>
      </c>
      <c r="S355" s="23">
        <v>24.369918180694579</v>
      </c>
      <c r="T355" s="23">
        <v>24.12033333333331</v>
      </c>
      <c r="U355" s="23">
        <v>24.260268817204281</v>
      </c>
      <c r="V355" s="38">
        <v>24.599450157710748</v>
      </c>
      <c r="W355" s="41">
        <v>117</v>
      </c>
      <c r="X355" s="24">
        <v>0.97499999999999998</v>
      </c>
    </row>
    <row r="356" spans="1:24" ht="13.9" customHeight="1" x14ac:dyDescent="0.2">
      <c r="A356" s="10">
        <v>26075010</v>
      </c>
      <c r="B356" s="21" t="s">
        <v>1140</v>
      </c>
      <c r="C356" s="11" t="s">
        <v>1499</v>
      </c>
      <c r="D356" s="21" t="s">
        <v>72</v>
      </c>
      <c r="E356" s="21" t="s">
        <v>71</v>
      </c>
      <c r="F356" s="21">
        <v>9</v>
      </c>
      <c r="G356" s="21">
        <v>1018</v>
      </c>
      <c r="H356" s="42">
        <v>-76.314888890000006</v>
      </c>
      <c r="I356" s="43">
        <v>3.5134722200000001</v>
      </c>
      <c r="J356" s="22">
        <v>23.759432138590199</v>
      </c>
      <c r="K356" s="23">
        <v>24.020341482697791</v>
      </c>
      <c r="L356" s="23">
        <v>23.883913903823171</v>
      </c>
      <c r="M356" s="23">
        <v>23.719629629629619</v>
      </c>
      <c r="N356" s="23">
        <v>23.69756453930292</v>
      </c>
      <c r="O356" s="23">
        <v>23.68363146551723</v>
      </c>
      <c r="P356" s="23">
        <v>24.054408602150531</v>
      </c>
      <c r="Q356" s="23">
        <v>24.24334341397849</v>
      </c>
      <c r="R356" s="23">
        <v>24.013909243295011</v>
      </c>
      <c r="S356" s="23">
        <v>23.497853229879439</v>
      </c>
      <c r="T356" s="23">
        <v>23.317546226886549</v>
      </c>
      <c r="U356" s="23">
        <v>23.4701858345021</v>
      </c>
      <c r="V356" s="38">
        <v>23.780146642521089</v>
      </c>
      <c r="W356" s="41">
        <v>287</v>
      </c>
      <c r="X356" s="24">
        <v>0.79722222222222228</v>
      </c>
    </row>
    <row r="357" spans="1:24" ht="13.9" customHeight="1" x14ac:dyDescent="0.2">
      <c r="A357" s="10">
        <v>26125130</v>
      </c>
      <c r="B357" s="21" t="s">
        <v>1132</v>
      </c>
      <c r="C357" s="21" t="s">
        <v>353</v>
      </c>
      <c r="D357" s="21" t="s">
        <v>354</v>
      </c>
      <c r="E357" s="21" t="s">
        <v>71</v>
      </c>
      <c r="F357" s="21">
        <v>9</v>
      </c>
      <c r="G357" s="21">
        <v>1749</v>
      </c>
      <c r="H357" s="42">
        <v>-75.832361110000008</v>
      </c>
      <c r="I357" s="43">
        <v>4.1850555599999986</v>
      </c>
      <c r="J357" s="22">
        <v>19.216517629507148</v>
      </c>
      <c r="K357" s="23">
        <v>19.248675287331441</v>
      </c>
      <c r="L357" s="23">
        <v>19.015106408649221</v>
      </c>
      <c r="M357" s="23">
        <v>19.001804069229738</v>
      </c>
      <c r="N357" s="23">
        <v>19.095418308246149</v>
      </c>
      <c r="O357" s="23">
        <v>19.252458258004221</v>
      </c>
      <c r="P357" s="23">
        <v>19.5698772272609</v>
      </c>
      <c r="Q357" s="23">
        <v>19.757638058850748</v>
      </c>
      <c r="R357" s="23">
        <v>19.418723529608179</v>
      </c>
      <c r="S357" s="23">
        <v>18.720496714456381</v>
      </c>
      <c r="T357" s="23">
        <v>18.583961381051889</v>
      </c>
      <c r="U357" s="23">
        <v>18.850896449758981</v>
      </c>
      <c r="V357" s="38">
        <v>19.144297776829589</v>
      </c>
      <c r="W357" s="41">
        <v>344</v>
      </c>
      <c r="X357" s="24">
        <v>0.9555555555555556</v>
      </c>
    </row>
    <row r="358" spans="1:24" ht="13.9" customHeight="1" x14ac:dyDescent="0.2">
      <c r="A358" s="10">
        <v>26105160</v>
      </c>
      <c r="B358" s="21" t="s">
        <v>1130</v>
      </c>
      <c r="C358" s="21" t="s">
        <v>1500</v>
      </c>
      <c r="D358" s="21" t="s">
        <v>349</v>
      </c>
      <c r="E358" s="21" t="s">
        <v>71</v>
      </c>
      <c r="F358" s="21">
        <v>9</v>
      </c>
      <c r="G358" s="21">
        <v>980</v>
      </c>
      <c r="H358" s="42">
        <v>-76.223583329999997</v>
      </c>
      <c r="I358" s="43">
        <v>4.0900833299999997</v>
      </c>
      <c r="J358" s="22">
        <v>24.044706701228868</v>
      </c>
      <c r="K358" s="23">
        <v>24.28536728823893</v>
      </c>
      <c r="L358" s="23">
        <v>24.004577483506949</v>
      </c>
      <c r="M358" s="23">
        <v>23.87394586256654</v>
      </c>
      <c r="N358" s="23">
        <v>23.902631872143509</v>
      </c>
      <c r="O358" s="23">
        <v>23.79963146551723</v>
      </c>
      <c r="P358" s="23">
        <v>24.17425901924388</v>
      </c>
      <c r="Q358" s="23">
        <v>24.290992190396729</v>
      </c>
      <c r="R358" s="23">
        <v>24.002256880945971</v>
      </c>
      <c r="S358" s="23">
        <v>23.545052781958159</v>
      </c>
      <c r="T358" s="23">
        <v>23.2571130751151</v>
      </c>
      <c r="U358" s="23">
        <v>23.54561880098257</v>
      </c>
      <c r="V358" s="38">
        <v>23.893846118487041</v>
      </c>
      <c r="W358" s="41">
        <v>202</v>
      </c>
      <c r="X358" s="24">
        <v>0.84166666666666667</v>
      </c>
    </row>
    <row r="359" spans="1:24" ht="13.9" customHeight="1" x14ac:dyDescent="0.2">
      <c r="A359" s="10">
        <v>26105140</v>
      </c>
      <c r="B359" s="21" t="s">
        <v>1132</v>
      </c>
      <c r="C359" s="21" t="s">
        <v>1501</v>
      </c>
      <c r="D359" s="21" t="s">
        <v>349</v>
      </c>
      <c r="E359" s="21" t="s">
        <v>71</v>
      </c>
      <c r="F359" s="21">
        <v>9</v>
      </c>
      <c r="G359" s="21">
        <v>2902</v>
      </c>
      <c r="H359" s="42">
        <v>-75.888027780000002</v>
      </c>
      <c r="I359" s="43">
        <v>4.0330555600000002</v>
      </c>
      <c r="J359" s="22">
        <v>12.00371553237532</v>
      </c>
      <c r="K359" s="23">
        <v>12.08581323843485</v>
      </c>
      <c r="L359" s="23">
        <v>12.190804792321719</v>
      </c>
      <c r="M359" s="23">
        <v>12.31131666385974</v>
      </c>
      <c r="N359" s="23">
        <v>12.532718291259551</v>
      </c>
      <c r="O359" s="23">
        <v>12.38503587113418</v>
      </c>
      <c r="P359" s="23">
        <v>12.06075185767186</v>
      </c>
      <c r="Q359" s="23">
        <v>12.130348155415341</v>
      </c>
      <c r="R359" s="23">
        <v>12.189782900889689</v>
      </c>
      <c r="S359" s="23">
        <v>11.822213153512321</v>
      </c>
      <c r="T359" s="23">
        <v>11.63332924405519</v>
      </c>
      <c r="U359" s="23">
        <v>11.903320342064839</v>
      </c>
      <c r="V359" s="38">
        <v>12.104095836916221</v>
      </c>
      <c r="W359" s="41">
        <v>335</v>
      </c>
      <c r="X359" s="24">
        <v>0.93055555555555558</v>
      </c>
    </row>
    <row r="360" spans="1:24" ht="13.9" customHeight="1" x14ac:dyDescent="0.2">
      <c r="A360" s="10">
        <v>26105230</v>
      </c>
      <c r="B360" s="35" t="s">
        <v>1132</v>
      </c>
      <c r="C360" s="35" t="s">
        <v>352</v>
      </c>
      <c r="D360" s="35" t="s">
        <v>349</v>
      </c>
      <c r="E360" s="35" t="s">
        <v>71</v>
      </c>
      <c r="F360" s="35">
        <v>9</v>
      </c>
      <c r="G360" s="35">
        <v>1119</v>
      </c>
      <c r="H360" s="36">
        <v>-76.168527779999991</v>
      </c>
      <c r="I360" s="37">
        <v>4.0283333299999997</v>
      </c>
      <c r="J360" s="44">
        <v>22.933147026645969</v>
      </c>
      <c r="K360" s="45">
        <v>23.103570931223938</v>
      </c>
      <c r="L360" s="45">
        <v>22.986734377769</v>
      </c>
      <c r="M360" s="45">
        <v>22.84454450468882</v>
      </c>
      <c r="N360" s="45">
        <v>22.77371111124663</v>
      </c>
      <c r="O360" s="45">
        <v>22.866517418369909</v>
      </c>
      <c r="P360" s="45">
        <v>22.91788397034211</v>
      </c>
      <c r="Q360" s="45">
        <v>23.23793130698154</v>
      </c>
      <c r="R360" s="45">
        <v>23.029922927012919</v>
      </c>
      <c r="S360" s="45">
        <v>22.557266090755959</v>
      </c>
      <c r="T360" s="45">
        <v>22.55671871948903</v>
      </c>
      <c r="U360" s="45">
        <v>22.643541255299329</v>
      </c>
      <c r="V360" s="38">
        <v>22.870957469985431</v>
      </c>
      <c r="W360" s="41">
        <v>326</v>
      </c>
      <c r="X360" s="24">
        <v>0.90555555555555556</v>
      </c>
    </row>
    <row r="361" spans="1:24" ht="13.9" customHeight="1" x14ac:dyDescent="0.2">
      <c r="A361" s="10">
        <v>42075010</v>
      </c>
      <c r="B361" s="21" t="s">
        <v>1142</v>
      </c>
      <c r="C361" s="21" t="s">
        <v>171</v>
      </c>
      <c r="D361" s="21" t="s">
        <v>171</v>
      </c>
      <c r="E361" s="21" t="s">
        <v>170</v>
      </c>
      <c r="F361" s="21">
        <v>3</v>
      </c>
      <c r="G361" s="21">
        <v>180</v>
      </c>
      <c r="H361" s="42">
        <v>-70.239999999999995</v>
      </c>
      <c r="I361" s="43">
        <v>1.26</v>
      </c>
      <c r="J361" s="22">
        <v>25.715875047366421</v>
      </c>
      <c r="K361" s="23">
        <v>25.65577622788733</v>
      </c>
      <c r="L361" s="23">
        <v>25.792606363839671</v>
      </c>
      <c r="M361" s="23">
        <v>25.700670873507072</v>
      </c>
      <c r="N361" s="23">
        <v>25.467205380939241</v>
      </c>
      <c r="O361" s="23">
        <v>25.09373354600557</v>
      </c>
      <c r="P361" s="23">
        <v>24.973208742959539</v>
      </c>
      <c r="Q361" s="23">
        <v>25.27783516958878</v>
      </c>
      <c r="R361" s="23">
        <v>25.67966610037471</v>
      </c>
      <c r="S361" s="23">
        <v>25.84451128626969</v>
      </c>
      <c r="T361" s="23">
        <v>25.907122054776941</v>
      </c>
      <c r="U361" s="23">
        <v>25.482676868919601</v>
      </c>
      <c r="V361" s="38">
        <v>25.549240638536219</v>
      </c>
      <c r="W361" s="41">
        <v>115</v>
      </c>
      <c r="X361" s="24">
        <v>0.95833333333333337</v>
      </c>
    </row>
    <row r="362" spans="1:24" ht="13.9" customHeight="1" x14ac:dyDescent="0.2">
      <c r="A362" s="10">
        <v>33055010</v>
      </c>
      <c r="B362" s="21" t="s">
        <v>1132</v>
      </c>
      <c r="C362" s="21" t="s">
        <v>1502</v>
      </c>
      <c r="D362" s="21" t="s">
        <v>157</v>
      </c>
      <c r="E362" s="21" t="s">
        <v>87</v>
      </c>
      <c r="F362" s="21">
        <v>3</v>
      </c>
      <c r="G362" s="21">
        <v>167</v>
      </c>
      <c r="H362" s="42">
        <v>-69.803333329999987</v>
      </c>
      <c r="I362" s="43">
        <v>4.4947222199999999</v>
      </c>
      <c r="J362" s="22">
        <v>27.23056220810253</v>
      </c>
      <c r="K362" s="23">
        <v>27.74259953703703</v>
      </c>
      <c r="L362" s="23">
        <v>27.43954220780428</v>
      </c>
      <c r="M362" s="23">
        <v>26.434879926108369</v>
      </c>
      <c r="N362" s="23">
        <v>25.74867398070506</v>
      </c>
      <c r="O362" s="23">
        <v>25.24356660421315</v>
      </c>
      <c r="P362" s="23">
        <v>25.005205958311159</v>
      </c>
      <c r="Q362" s="23">
        <v>25.359269039673709</v>
      </c>
      <c r="R362" s="23">
        <v>25.93303305966063</v>
      </c>
      <c r="S362" s="23">
        <v>26.097584247861882</v>
      </c>
      <c r="T362" s="23">
        <v>26.42098790290169</v>
      </c>
      <c r="U362" s="23">
        <v>26.73426131728856</v>
      </c>
      <c r="V362" s="38">
        <v>26.28251383247234</v>
      </c>
      <c r="W362" s="41">
        <v>293</v>
      </c>
      <c r="X362" s="24">
        <v>0.81388888888888888</v>
      </c>
    </row>
    <row r="363" spans="1:24" ht="13.9" customHeight="1" x14ac:dyDescent="0.2">
      <c r="A363" s="10">
        <v>34015010</v>
      </c>
      <c r="B363" s="21" t="s">
        <v>1142</v>
      </c>
      <c r="C363" s="21" t="s">
        <v>1503</v>
      </c>
      <c r="D363" s="21" t="s">
        <v>157</v>
      </c>
      <c r="E363" s="21" t="s">
        <v>87</v>
      </c>
      <c r="F363" s="21">
        <v>3</v>
      </c>
      <c r="G363" s="21">
        <v>171</v>
      </c>
      <c r="H363" s="42">
        <v>-70.930111109999999</v>
      </c>
      <c r="I363" s="43">
        <v>4.5539444400000004</v>
      </c>
      <c r="J363" s="44">
        <v>27.019820520007521</v>
      </c>
      <c r="K363" s="45">
        <v>27.630503046211722</v>
      </c>
      <c r="L363" s="45">
        <v>27.266659775036391</v>
      </c>
      <c r="M363" s="45">
        <v>26.33118642356607</v>
      </c>
      <c r="N363" s="45">
        <v>25.760506027102451</v>
      </c>
      <c r="O363" s="45">
        <v>25.27695786440113</v>
      </c>
      <c r="P363" s="45">
        <v>24.909114830278991</v>
      </c>
      <c r="Q363" s="45">
        <v>25.449219842417062</v>
      </c>
      <c r="R363" s="45">
        <v>26.03334788268257</v>
      </c>
      <c r="S363" s="45">
        <v>26.18643292457655</v>
      </c>
      <c r="T363" s="45">
        <v>26.336349711340461</v>
      </c>
      <c r="U363" s="45">
        <v>26.494628568983451</v>
      </c>
      <c r="V363" s="38">
        <v>26.224560618050361</v>
      </c>
      <c r="W363" s="41">
        <v>326</v>
      </c>
      <c r="X363" s="24">
        <v>0.90555555555555556</v>
      </c>
    </row>
    <row r="364" spans="1:24" ht="13.5" customHeight="1" thickBot="1" x14ac:dyDescent="0.25">
      <c r="A364" s="25">
        <v>38015030</v>
      </c>
      <c r="B364" s="26" t="s">
        <v>1130</v>
      </c>
      <c r="C364" s="26" t="s">
        <v>86</v>
      </c>
      <c r="D364" s="26" t="s">
        <v>88</v>
      </c>
      <c r="E364" s="26" t="s">
        <v>87</v>
      </c>
      <c r="F364" s="26">
        <v>3</v>
      </c>
      <c r="G364" s="26">
        <v>57</v>
      </c>
      <c r="H364" s="27">
        <v>-67.491222220000012</v>
      </c>
      <c r="I364" s="28">
        <v>6.1824361100000003</v>
      </c>
      <c r="J364" s="29">
        <v>29.816885702907179</v>
      </c>
      <c r="K364" s="30">
        <v>30.729230442176849</v>
      </c>
      <c r="L364" s="30">
        <v>31.006561131023471</v>
      </c>
      <c r="M364" s="30">
        <v>29.522906746031708</v>
      </c>
      <c r="N364" s="30">
        <v>28.19852382276601</v>
      </c>
      <c r="O364" s="30">
        <v>27.25608955938694</v>
      </c>
      <c r="P364" s="30">
        <v>26.954042214257239</v>
      </c>
      <c r="Q364" s="30">
        <v>27.268435099846361</v>
      </c>
      <c r="R364" s="30">
        <v>27.90706246579089</v>
      </c>
      <c r="S364" s="30">
        <v>28.371190211345901</v>
      </c>
      <c r="T364" s="30">
        <v>28.808601851851819</v>
      </c>
      <c r="U364" s="30">
        <v>29.220355333086111</v>
      </c>
      <c r="V364" s="39">
        <v>28.75499038170587</v>
      </c>
      <c r="W364" s="49">
        <v>337</v>
      </c>
      <c r="X364" s="31">
        <v>0.93611111111111112</v>
      </c>
    </row>
  </sheetData>
  <mergeCells count="1">
    <mergeCell ref="W1:X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"/>
  <sheetViews>
    <sheetView workbookViewId="0">
      <selection activeCell="C14" sqref="C14"/>
    </sheetView>
  </sheetViews>
  <sheetFormatPr baseColWidth="10" defaultRowHeight="12.75" x14ac:dyDescent="0.2"/>
  <cols>
    <col min="3" max="3" width="73.140625" customWidth="1"/>
  </cols>
  <sheetData>
    <row r="1" spans="1:4" x14ac:dyDescent="0.2">
      <c r="A1" s="40" t="s">
        <v>1504</v>
      </c>
      <c r="B1" s="40" t="s">
        <v>1505</v>
      </c>
      <c r="C1" s="40" t="s">
        <v>1506</v>
      </c>
      <c r="D1" s="40" t="s">
        <v>1507</v>
      </c>
    </row>
    <row r="2" spans="1:4" ht="25.5" customHeight="1" x14ac:dyDescent="0.2">
      <c r="A2" s="34">
        <v>46071</v>
      </c>
      <c r="B2" s="33" t="s">
        <v>1508</v>
      </c>
      <c r="C2" s="32" t="s">
        <v>1509</v>
      </c>
      <c r="D2" s="33" t="s">
        <v>1510</v>
      </c>
    </row>
    <row r="3" spans="1:4" ht="51" customHeight="1" x14ac:dyDescent="0.2">
      <c r="A3" s="65">
        <v>46076</v>
      </c>
      <c r="B3" s="66" t="s">
        <v>1508</v>
      </c>
      <c r="C3" s="67" t="s">
        <v>1511</v>
      </c>
      <c r="D3" s="66" t="s">
        <v>1510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Temperatura</vt:lpstr>
      <vt:lpstr>DHIME</vt:lpstr>
      <vt:lpstr>Climatologia_TMED</vt:lpstr>
      <vt:lpstr>Control_Cambios</vt:lpstr>
      <vt:lpstr>Temperatura!Área_de_impresión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Jhon Fredy Bermúdez González</cp:lastModifiedBy>
  <cp:lastPrinted>2017-06-11T12:02:38Z</cp:lastPrinted>
  <dcterms:created xsi:type="dcterms:W3CDTF">2008-10-19T17:20:03Z</dcterms:created>
  <dcterms:modified xsi:type="dcterms:W3CDTF">2026-05-30T15:17:02Z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2026-05-30T15:17:02Z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af88c6f3-40a3-4eb2-a85e-f225c29d0d1a</vt:lpwstr>
  </property>
  <property fmtid="{D5CDD505-2E9C-101B-9397-08002B2CF9AE}" pid="8" name="MSIP_Label_defa4170-0d19-0005-0004-bc88714345d2_ContentBits">
    <vt:lpwstr>0</vt:lpwstr>
  </property>
</Properties>
</file>